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waldie\Dropbox (ISI Online)\ISI Forms, Logos, Photos &amp; Fonts\ISI Forms\Acctg\"/>
    </mc:Choice>
  </mc:AlternateContent>
  <xr:revisionPtr revIDLastSave="0" documentId="13_ncr:1_{C25B2FA4-0A46-4FEA-BE91-B53E5DF80D3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quisition form" sheetId="4" r:id="rId1"/>
    <sheet name="back up docs" sheetId="3" r:id="rId2"/>
    <sheet name="projects" sheetId="2" r:id="rId3"/>
    <sheet name="Lookups" sheetId="1" state="hidden" r:id="rId4"/>
  </sheets>
  <definedNames>
    <definedName name="currenttime">Lookups!$F$9</definedName>
    <definedName name="currenttimenumber">Lookups!$H$9</definedName>
    <definedName name="Date_Filed">'requisition form'!$B$4</definedName>
    <definedName name="datefilledout">Lookups!$E$7</definedName>
    <definedName name="datefilledouttext">Lookups!$J$7</definedName>
    <definedName name="deadlinedate">Lookups!$E$6</definedName>
    <definedName name="deadlinedatenumber">Lookups!$I$6</definedName>
    <definedName name="Deadlines">Lookups!$L$18:$N$84</definedName>
    <definedName name="deadlinetime">Lookups!$F$6</definedName>
    <definedName name="deadlinetimenumber">Lookups!$H$6</definedName>
    <definedName name="Due_Date">'requisition form'!$H$9</definedName>
    <definedName name="Fund_codes">projects!$A$2:$D$719</definedName>
    <definedName name="GLcodes">projects!$F$1:$G$238</definedName>
    <definedName name="GLtitles">projects!$F$5:$F$238</definedName>
    <definedName name="payment_type">Lookups!$E$16:$E$20</definedName>
    <definedName name="_xlnm.Print_Area" localSheetId="0">'requisition form'!$A$1:$J$46</definedName>
    <definedName name="submitdate">Lookups!$E$10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4" i="2" l="1"/>
  <c r="C668" i="2"/>
  <c r="C671" i="2"/>
  <c r="C670" i="2"/>
  <c r="C672" i="2"/>
  <c r="C677" i="2"/>
  <c r="C675" i="2"/>
  <c r="C676" i="2"/>
  <c r="C285" i="2" l="1"/>
  <c r="C277" i="2" l="1"/>
  <c r="C278" i="2" l="1"/>
  <c r="C236" i="2" l="1"/>
  <c r="C225" i="2" l="1"/>
  <c r="C162" i="2"/>
  <c r="C169" i="2"/>
  <c r="C173" i="2"/>
  <c r="C224" i="2"/>
  <c r="C151" i="2"/>
  <c r="C85" i="2"/>
  <c r="C178" i="2"/>
  <c r="C139" i="2"/>
  <c r="C90" i="2"/>
  <c r="C674" i="2"/>
  <c r="C673" i="2"/>
  <c r="C669" i="2"/>
  <c r="C505" i="2"/>
  <c r="C420" i="2"/>
  <c r="C619" i="2"/>
  <c r="C618" i="2"/>
  <c r="C617" i="2"/>
  <c r="E4" i="4"/>
  <c r="C383" i="2"/>
  <c r="C191" i="2"/>
  <c r="C121" i="2"/>
  <c r="C401" i="2"/>
  <c r="C649" i="2"/>
  <c r="C644" i="2"/>
  <c r="C271" i="2"/>
  <c r="C259" i="2"/>
  <c r="C87" i="2"/>
  <c r="C24" i="2"/>
  <c r="C206" i="2"/>
  <c r="D35" i="4"/>
  <c r="D33" i="4"/>
  <c r="D31" i="4"/>
  <c r="D29" i="4"/>
  <c r="D27" i="4"/>
  <c r="D25" i="4"/>
  <c r="D23" i="4"/>
  <c r="D21" i="4"/>
  <c r="D19" i="4"/>
  <c r="D17" i="4"/>
  <c r="D15" i="4"/>
  <c r="L11" i="4" s="1"/>
  <c r="A39" i="4" s="1"/>
  <c r="C661" i="2"/>
  <c r="C660" i="2"/>
  <c r="C533" i="2"/>
  <c r="C532" i="2"/>
  <c r="C573" i="2"/>
  <c r="C251" i="2"/>
  <c r="C569" i="2"/>
  <c r="C354" i="2"/>
  <c r="C319" i="2"/>
  <c r="C318" i="2"/>
  <c r="C331" i="2"/>
  <c r="C332" i="2"/>
  <c r="C433" i="2"/>
  <c r="C588" i="2"/>
  <c r="C100" i="2"/>
  <c r="C493" i="2"/>
  <c r="C107" i="2"/>
  <c r="C402" i="2"/>
  <c r="C274" i="2"/>
  <c r="C430" i="2"/>
  <c r="C648" i="2"/>
  <c r="C198" i="2"/>
  <c r="C282" i="2"/>
  <c r="C350" i="2"/>
  <c r="C239" i="2"/>
  <c r="C234" i="2"/>
  <c r="C237" i="2"/>
  <c r="C438" i="2"/>
  <c r="C457" i="2"/>
  <c r="C500" i="2"/>
  <c r="C501" i="2"/>
  <c r="C590" i="2"/>
  <c r="C585" i="2"/>
  <c r="C606" i="2"/>
  <c r="C396" i="2"/>
  <c r="C488" i="2"/>
  <c r="C489" i="2"/>
  <c r="C341" i="2"/>
  <c r="C154" i="2"/>
  <c r="C146" i="2"/>
  <c r="C255" i="2"/>
  <c r="C478" i="2"/>
  <c r="C477" i="2"/>
  <c r="C632" i="2"/>
  <c r="C491" i="2"/>
  <c r="C223" i="2"/>
  <c r="C222" i="2"/>
  <c r="C439" i="2"/>
  <c r="C616" i="2"/>
  <c r="C316" i="2"/>
  <c r="C200" i="2"/>
  <c r="C424" i="2"/>
  <c r="C423" i="2"/>
  <c r="C371" i="2"/>
  <c r="C448" i="2"/>
  <c r="C447" i="2"/>
  <c r="C175" i="2"/>
  <c r="C305" i="2"/>
  <c r="C463" i="2"/>
  <c r="C520" i="2"/>
  <c r="C519" i="2"/>
  <c r="C666" i="2"/>
  <c r="C665" i="2"/>
  <c r="C258" i="2"/>
  <c r="C257" i="2"/>
  <c r="C518" i="2"/>
  <c r="C517" i="2"/>
  <c r="C476" i="2"/>
  <c r="C474" i="2"/>
  <c r="C582" i="2"/>
  <c r="C581" i="2"/>
  <c r="C650" i="2"/>
  <c r="C207" i="2"/>
  <c r="C116" i="2"/>
  <c r="C553" i="2"/>
  <c r="C115" i="2"/>
  <c r="C425" i="2"/>
  <c r="C543" i="2"/>
  <c r="C542" i="2"/>
  <c r="C120" i="2"/>
  <c r="C563" i="2"/>
  <c r="C182" i="2"/>
  <c r="C524" i="2"/>
  <c r="C407" i="2"/>
  <c r="C188" i="2"/>
  <c r="C189" i="2"/>
  <c r="C187" i="2"/>
  <c r="C321" i="2"/>
  <c r="C240" i="2"/>
  <c r="C245" i="2"/>
  <c r="C244" i="2"/>
  <c r="C243" i="2"/>
  <c r="C320" i="2"/>
  <c r="C186" i="2"/>
  <c r="C155" i="2"/>
  <c r="C511" i="2"/>
  <c r="C510" i="2"/>
  <c r="C228" i="2"/>
  <c r="C304" i="2"/>
  <c r="C196" i="2"/>
  <c r="C503" i="2"/>
  <c r="C564" i="2"/>
  <c r="C281" i="2"/>
  <c r="C132" i="2"/>
  <c r="C357" i="2"/>
  <c r="C418" i="2"/>
  <c r="C417" i="2"/>
  <c r="C241" i="2"/>
  <c r="C579" i="2"/>
  <c r="C578" i="2"/>
  <c r="C325" i="2"/>
  <c r="C377" i="2"/>
  <c r="C301" i="2"/>
  <c r="C161" i="2"/>
  <c r="C480" i="2"/>
  <c r="C127" i="2"/>
  <c r="C185" i="2"/>
  <c r="C340" i="2"/>
  <c r="C526" i="2"/>
  <c r="C534" i="2"/>
  <c r="C464" i="2"/>
  <c r="C328" i="2"/>
  <c r="C98" i="2"/>
  <c r="C181" i="2"/>
  <c r="C108" i="2"/>
  <c r="C327" i="2"/>
  <c r="C298" i="2"/>
  <c r="C355" i="2"/>
  <c r="C167" i="2"/>
  <c r="C416" i="2"/>
  <c r="C385" i="2"/>
  <c r="C384" i="2"/>
  <c r="C372" i="2"/>
  <c r="C348" i="2"/>
  <c r="C192" i="2"/>
  <c r="C382" i="2"/>
  <c r="C471" i="2"/>
  <c r="C515" i="2"/>
  <c r="C292" i="2"/>
  <c r="C126" i="2"/>
  <c r="C125" i="2"/>
  <c r="C130" i="2"/>
  <c r="C347" i="2"/>
  <c r="C530" i="2"/>
  <c r="C651" i="2"/>
  <c r="C203" i="2"/>
  <c r="C342" i="2"/>
  <c r="C337" i="2"/>
  <c r="C336" i="2"/>
  <c r="C275" i="2"/>
  <c r="C129" i="2"/>
  <c r="C369" i="2"/>
  <c r="C552" i="2"/>
  <c r="C209" i="2"/>
  <c r="C362" i="2"/>
  <c r="C583" i="2"/>
  <c r="C570" i="2"/>
  <c r="C623" i="2"/>
  <c r="C394" i="2"/>
  <c r="C393" i="2"/>
  <c r="C131" i="2"/>
  <c r="C226" i="2"/>
  <c r="C454" i="2"/>
  <c r="C516" i="2"/>
  <c r="C114" i="2"/>
  <c r="C459" i="2"/>
  <c r="C137" i="2"/>
  <c r="C366" i="2"/>
  <c r="C221" i="2"/>
  <c r="C290" i="2"/>
  <c r="C291" i="2"/>
  <c r="C453" i="2"/>
  <c r="C466" i="2"/>
  <c r="C641" i="2"/>
  <c r="C210" i="2"/>
  <c r="C442" i="2"/>
  <c r="C630" i="2"/>
  <c r="C261" i="2"/>
  <c r="C260" i="2"/>
  <c r="C422" i="2"/>
  <c r="C507" i="2"/>
  <c r="C622" i="2"/>
  <c r="C445" i="2"/>
  <c r="C614" i="2"/>
  <c r="C333" i="2"/>
  <c r="C613" i="2"/>
  <c r="C400" i="2"/>
  <c r="C608" i="2"/>
  <c r="C117" i="2"/>
  <c r="C576" i="2"/>
  <c r="C575" i="2"/>
  <c r="C242" i="2"/>
  <c r="C124" i="2"/>
  <c r="C595" i="2"/>
  <c r="C594" i="2"/>
  <c r="C456" i="2"/>
  <c r="C411" i="2"/>
  <c r="C166" i="2"/>
  <c r="C165" i="2"/>
  <c r="C437" i="2"/>
  <c r="C352" i="2"/>
  <c r="C218" i="2"/>
  <c r="C193" i="2"/>
  <c r="C195" i="2"/>
  <c r="C252" i="2"/>
  <c r="C577" i="2"/>
  <c r="C330" i="2"/>
  <c r="C296" i="2"/>
  <c r="C297" i="2"/>
  <c r="C295" i="2"/>
  <c r="C249" i="2"/>
  <c r="C380" i="2"/>
  <c r="C313" i="2"/>
  <c r="C314" i="2"/>
  <c r="C329" i="2"/>
  <c r="C455" i="2"/>
  <c r="C443" i="2"/>
  <c r="C444" i="2"/>
  <c r="C621" i="2"/>
  <c r="C153" i="2"/>
  <c r="C440" i="2"/>
  <c r="C624" i="2"/>
  <c r="C194" i="2"/>
  <c r="C353" i="2"/>
  <c r="C179" i="2"/>
  <c r="C270" i="2"/>
  <c r="C452" i="2"/>
  <c r="C263" i="2"/>
  <c r="C262" i="2"/>
  <c r="C300" i="2"/>
  <c r="C299" i="2"/>
  <c r="C574" i="2"/>
  <c r="C386" i="2"/>
  <c r="C415" i="2"/>
  <c r="C475" i="2"/>
  <c r="C546" i="2"/>
  <c r="C163" i="2"/>
  <c r="C280" i="2"/>
  <c r="C431" i="2"/>
  <c r="C460" i="2"/>
  <c r="C172" i="2"/>
  <c r="C414" i="2"/>
  <c r="C256" i="2"/>
  <c r="C294" i="2"/>
  <c r="C421" i="2"/>
  <c r="C351" i="2"/>
  <c r="C467" i="2"/>
  <c r="C465" i="2"/>
  <c r="C602" i="2"/>
  <c r="C358" i="2"/>
  <c r="C571" i="2"/>
  <c r="C343" i="2"/>
  <c r="C592" i="2"/>
  <c r="C591" i="2"/>
  <c r="C335" i="2"/>
  <c r="C99" i="2"/>
  <c r="C562" i="2"/>
  <c r="C390" i="2"/>
  <c r="C645" i="2"/>
  <c r="C580" i="2"/>
  <c r="C451" i="2"/>
  <c r="C450" i="2"/>
  <c r="C164" i="2"/>
  <c r="C123" i="2"/>
  <c r="C122" i="2"/>
  <c r="C378" i="2"/>
  <c r="C168" i="2"/>
  <c r="C403" i="2"/>
  <c r="C248" i="2"/>
  <c r="C247" i="2"/>
  <c r="C646" i="2"/>
  <c r="C469" i="2"/>
  <c r="C678" i="2"/>
  <c r="C404" i="2"/>
  <c r="C647" i="2"/>
  <c r="C363" i="2"/>
  <c r="C364" i="2"/>
  <c r="C143" i="2"/>
  <c r="C104" i="2"/>
  <c r="C103" i="2"/>
  <c r="C102" i="2"/>
  <c r="C598" i="2"/>
  <c r="C156" i="2"/>
  <c r="C135" i="2"/>
  <c r="C144" i="2"/>
  <c r="C159" i="2"/>
  <c r="C199" i="2"/>
  <c r="C205" i="2"/>
  <c r="C212" i="2"/>
  <c r="C636" i="2"/>
  <c r="C625" i="2"/>
  <c r="C643" i="2"/>
  <c r="C264" i="2"/>
  <c r="C283" i="2"/>
  <c r="C494" i="2"/>
  <c r="C548" i="2"/>
  <c r="C629" i="2"/>
  <c r="C502" i="2"/>
  <c r="C633" i="2"/>
  <c r="C473" i="2"/>
  <c r="C522" i="2"/>
  <c r="C642" i="2"/>
  <c r="C525" i="2"/>
  <c r="C527" i="2"/>
  <c r="C513" i="2"/>
  <c r="C610" i="2"/>
  <c r="C554" i="2"/>
  <c r="C567" i="2"/>
  <c r="C568" i="2"/>
  <c r="C599" i="2"/>
  <c r="C600" i="2"/>
  <c r="C97" i="2"/>
  <c r="C387" i="2"/>
  <c r="C197" i="2"/>
  <c r="C113" i="2"/>
  <c r="C349" i="2"/>
  <c r="C119" i="2"/>
  <c r="C145" i="2"/>
  <c r="C535" i="2"/>
  <c r="C268" i="2"/>
  <c r="C549" i="2"/>
  <c r="C138" i="2"/>
  <c r="C326" i="2"/>
  <c r="C560" i="2"/>
  <c r="C392" i="2"/>
  <c r="C514" i="2"/>
  <c r="C609" i="2"/>
  <c r="C479" i="2"/>
  <c r="C309" i="2"/>
  <c r="C273" i="2"/>
  <c r="C272" i="2"/>
  <c r="C310" i="2"/>
  <c r="C536" i="2"/>
  <c r="C537" i="2"/>
  <c r="C158" i="2"/>
  <c r="C550" i="2"/>
  <c r="C593" i="2"/>
  <c r="C389" i="2"/>
  <c r="C484" i="2"/>
  <c r="C118" i="2"/>
  <c r="C656" i="2"/>
  <c r="C529" i="2"/>
  <c r="C246" i="2"/>
  <c r="C142" i="2"/>
  <c r="C149" i="2"/>
  <c r="C611" i="2"/>
  <c r="C523" i="2"/>
  <c r="C238" i="2"/>
  <c r="C92" i="2"/>
  <c r="C359" i="2"/>
  <c r="C557" i="2"/>
  <c r="C601" i="2"/>
  <c r="C375" i="2"/>
  <c r="C374" i="2"/>
  <c r="C409" i="2"/>
  <c r="C545" i="2"/>
  <c r="C105" i="2"/>
  <c r="C106" i="2"/>
  <c r="C93" i="2"/>
  <c r="C635" i="2"/>
  <c r="C637" i="2"/>
  <c r="C540" i="2"/>
  <c r="C584" i="2"/>
  <c r="C441" i="2"/>
  <c r="C141" i="2"/>
  <c r="C481" i="2"/>
  <c r="C157" i="2"/>
  <c r="C235" i="2"/>
  <c r="C468" i="2"/>
  <c r="C408" i="2"/>
  <c r="C410" i="2"/>
  <c r="C559" i="2"/>
  <c r="C640" i="2"/>
  <c r="C231" i="2"/>
  <c r="C229" i="2"/>
  <c r="C427" i="2"/>
  <c r="C555" i="2"/>
  <c r="C345" i="2"/>
  <c r="C344" i="2"/>
  <c r="C190" i="2"/>
  <c r="C538" i="2"/>
  <c r="C279" i="2"/>
  <c r="C426" i="2"/>
  <c r="C306" i="2"/>
  <c r="C312" i="2"/>
  <c r="C7" i="2"/>
  <c r="C65" i="2"/>
  <c r="C58" i="2"/>
  <c r="C78" i="2"/>
  <c r="C79" i="2"/>
  <c r="C80" i="2"/>
  <c r="C74" i="2"/>
  <c r="C40" i="2"/>
  <c r="C51" i="2"/>
  <c r="C72" i="2"/>
  <c r="C44" i="2"/>
  <c r="C45" i="2"/>
  <c r="C53" i="2"/>
  <c r="C60" i="2"/>
  <c r="C69" i="2"/>
  <c r="C91" i="2"/>
  <c r="C77" i="2"/>
  <c r="C76" i="2"/>
  <c r="C23" i="2"/>
  <c r="C62" i="2"/>
  <c r="C75" i="2"/>
  <c r="C32" i="2"/>
  <c r="C42" i="2"/>
  <c r="C41" i="2"/>
  <c r="C38" i="2"/>
  <c r="C89" i="2"/>
  <c r="C12" i="2"/>
  <c r="C63" i="2"/>
  <c r="C655" i="2"/>
  <c r="C551" i="2"/>
  <c r="C495" i="2"/>
  <c r="C499" i="2"/>
  <c r="C566" i="2"/>
  <c r="C29" i="2"/>
  <c r="C31" i="2"/>
  <c r="C36" i="2"/>
  <c r="C52" i="2"/>
  <c r="C556" i="2"/>
  <c r="C365" i="2"/>
  <c r="C492" i="2"/>
  <c r="C376" i="2"/>
  <c r="C654" i="2"/>
  <c r="C472" i="2"/>
  <c r="C483" i="2"/>
  <c r="C286" i="2"/>
  <c r="C112" i="2"/>
  <c r="C432" i="2"/>
  <c r="C136" i="2"/>
  <c r="C391" i="2"/>
  <c r="C213" i="2"/>
  <c r="C558" i="2"/>
  <c r="C497" i="2"/>
  <c r="C652" i="2"/>
  <c r="C653" i="2"/>
  <c r="C134" i="2"/>
  <c r="C561" i="2"/>
  <c r="C373" i="2"/>
  <c r="C498" i="2"/>
  <c r="C531" i="2"/>
  <c r="C293" i="2"/>
  <c r="C631" i="2"/>
  <c r="C589" i="2"/>
  <c r="C612" i="2"/>
  <c r="C284" i="2"/>
  <c r="C269" i="2"/>
  <c r="C370" i="2"/>
  <c r="C324" i="2"/>
  <c r="C486" i="2"/>
  <c r="C482" i="2"/>
  <c r="C662" i="2"/>
  <c r="C512" i="2"/>
  <c r="C539" i="2"/>
  <c r="C360" i="2"/>
  <c r="C219" i="2"/>
  <c r="C461" i="2"/>
  <c r="C605" i="2"/>
  <c r="C496" i="2"/>
  <c r="C657" i="2"/>
  <c r="C634" i="2"/>
  <c r="C147" i="2"/>
  <c r="C133" i="2"/>
  <c r="C487" i="2"/>
  <c r="C572" i="2"/>
  <c r="C227" i="2"/>
  <c r="C541" i="2"/>
  <c r="C211" i="2"/>
  <c r="C82" i="2"/>
  <c r="C39" i="2"/>
  <c r="C128" i="2"/>
  <c r="C338" i="2"/>
  <c r="C59" i="2"/>
  <c r="C521" i="2"/>
  <c r="C504" i="2"/>
  <c r="C17" i="2"/>
  <c r="C57" i="2"/>
  <c r="C25" i="2"/>
  <c r="C64" i="2"/>
  <c r="C509" i="2"/>
  <c r="C508" i="2"/>
  <c r="C216" i="2"/>
  <c r="C217" i="2"/>
  <c r="C101" i="2"/>
  <c r="C388" i="2"/>
  <c r="C379" i="2"/>
  <c r="C265" i="2"/>
  <c r="C317" i="2"/>
  <c r="C4" i="2"/>
  <c r="C547" i="2"/>
  <c r="C449" i="2"/>
  <c r="C111" i="2"/>
  <c r="C177" i="2"/>
  <c r="C140" i="2"/>
  <c r="C267" i="2"/>
  <c r="C620" i="2"/>
  <c r="C307" i="2"/>
  <c r="C83" i="2"/>
  <c r="C46" i="2"/>
  <c r="C61" i="2"/>
  <c r="C419" i="2"/>
  <c r="C597" i="2"/>
  <c r="C596" i="2"/>
  <c r="C303" i="2"/>
  <c r="C289" i="2"/>
  <c r="C288" i="2"/>
  <c r="C152" i="2"/>
  <c r="C150" i="2"/>
  <c r="C398" i="2"/>
  <c r="C490" i="2"/>
  <c r="C215" i="2"/>
  <c r="C214" i="2"/>
  <c r="C395" i="2"/>
  <c r="C381" i="2"/>
  <c r="C339" i="2"/>
  <c r="C368" i="2"/>
  <c r="C26" i="2"/>
  <c r="C10" i="2"/>
  <c r="C311" i="2"/>
  <c r="C9" i="2"/>
  <c r="C586" i="2"/>
  <c r="C587" i="2"/>
  <c r="C110" i="2"/>
  <c r="C109" i="2"/>
  <c r="C406" i="2"/>
  <c r="C405" i="2"/>
  <c r="C323" i="2"/>
  <c r="C322" i="2"/>
  <c r="C639" i="2"/>
  <c r="C470" i="2"/>
  <c r="C346" i="2"/>
  <c r="C615" i="2"/>
  <c r="C180" i="2"/>
  <c r="C626" i="2"/>
  <c r="C202" i="2"/>
  <c r="C604" i="2"/>
  <c r="C183" i="2"/>
  <c r="C302" i="2"/>
  <c r="C315" i="2"/>
  <c r="C638" i="2"/>
  <c r="C367" i="2"/>
  <c r="C276" i="2"/>
  <c r="C174" i="2"/>
  <c r="C13" i="2"/>
  <c r="C47" i="2"/>
  <c r="C5" i="2"/>
  <c r="C22" i="2"/>
  <c r="C67" i="2"/>
  <c r="C6" i="2"/>
  <c r="C28" i="2"/>
  <c r="C436" i="2"/>
  <c r="C435" i="2"/>
  <c r="C412" i="2"/>
  <c r="C334" i="2"/>
  <c r="C43" i="2"/>
  <c r="C55" i="2"/>
  <c r="C88" i="2"/>
  <c r="C68" i="2"/>
  <c r="C21" i="2"/>
  <c r="C266" i="2"/>
  <c r="C14" i="2"/>
  <c r="C84" i="2"/>
  <c r="C48" i="2"/>
  <c r="C33" i="2"/>
  <c r="C54" i="2"/>
  <c r="C70" i="2"/>
  <c r="C86" i="2"/>
  <c r="C66" i="2"/>
  <c r="C71" i="2"/>
  <c r="C19" i="2"/>
  <c r="C18" i="2"/>
  <c r="C15" i="2"/>
  <c r="C81" i="2"/>
  <c r="C20" i="2"/>
  <c r="C37" i="2"/>
  <c r="C8" i="2"/>
  <c r="C56" i="2"/>
  <c r="C49" i="2"/>
  <c r="C176" i="2"/>
  <c r="C607" i="2"/>
  <c r="C16" i="2"/>
  <c r="C34" i="2"/>
  <c r="C308" i="2"/>
  <c r="C50" i="2"/>
  <c r="C413" i="2"/>
  <c r="C250" i="2"/>
  <c r="C485" i="2"/>
  <c r="C458" i="2"/>
  <c r="C429" i="2"/>
  <c r="C428" i="2"/>
  <c r="C96" i="2"/>
  <c r="C254" i="2"/>
  <c r="C233" i="2"/>
  <c r="C287" i="2"/>
  <c r="C434" i="2"/>
  <c r="C30" i="2"/>
  <c r="C397" i="2"/>
  <c r="C253" i="2"/>
  <c r="C73" i="2"/>
  <c r="C565" i="2"/>
  <c r="C667" i="2"/>
  <c r="C184" i="2"/>
  <c r="C528" i="2"/>
  <c r="C208" i="2"/>
  <c r="C220" i="2"/>
  <c r="C664" i="2"/>
  <c r="C232" i="2"/>
  <c r="C544" i="2"/>
  <c r="C663" i="2"/>
  <c r="C148" i="2"/>
  <c r="C11" i="2"/>
  <c r="C603" i="2"/>
  <c r="C356" i="2"/>
  <c r="C506" i="2"/>
  <c r="C361" i="2"/>
  <c r="C399" i="2"/>
  <c r="C446" i="2"/>
  <c r="C462" i="2"/>
  <c r="C230" i="2"/>
  <c r="C628" i="2"/>
  <c r="C627" i="2"/>
  <c r="C171" i="2"/>
  <c r="C170" i="2"/>
  <c r="C35" i="2"/>
  <c r="C201" i="2"/>
  <c r="C659" i="2"/>
  <c r="C658" i="2"/>
  <c r="C94" i="2"/>
  <c r="C95" i="2"/>
  <c r="C27" i="2"/>
  <c r="H7" i="4"/>
  <c r="J8" i="1"/>
  <c r="E9" i="1"/>
  <c r="E7" i="1" s="1"/>
  <c r="H6" i="1"/>
  <c r="K6" i="1"/>
  <c r="E15" i="4"/>
  <c r="J15" i="4"/>
  <c r="J17" i="4"/>
  <c r="J37" i="4" s="1"/>
  <c r="J19" i="4"/>
  <c r="J21" i="4"/>
  <c r="J23" i="4"/>
  <c r="J25" i="4"/>
  <c r="J27" i="4"/>
  <c r="J29" i="4"/>
  <c r="J31" i="4"/>
  <c r="J33" i="4"/>
  <c r="J35" i="4"/>
  <c r="E35" i="4"/>
  <c r="E33" i="4"/>
  <c r="E31" i="4"/>
  <c r="E29" i="4"/>
  <c r="E27" i="4"/>
  <c r="E25" i="4"/>
  <c r="E23" i="4"/>
  <c r="E21" i="4"/>
  <c r="E19" i="4"/>
  <c r="E17" i="4"/>
  <c r="E8" i="1"/>
  <c r="M6" i="4"/>
  <c r="M4" i="4"/>
  <c r="F9" i="1"/>
  <c r="M3" i="4" s="1"/>
  <c r="M5" i="4"/>
  <c r="A18" i="4" l="1"/>
  <c r="A24" i="4"/>
  <c r="A32" i="4"/>
  <c r="A16" i="4"/>
  <c r="A20" i="4"/>
  <c r="A36" i="4"/>
  <c r="J9" i="1"/>
  <c r="A22" i="4"/>
  <c r="A34" i="4"/>
  <c r="A28" i="4"/>
  <c r="A26" i="4"/>
  <c r="N2" i="4"/>
  <c r="M2" i="4"/>
  <c r="J7" i="1"/>
  <c r="H9" i="1"/>
  <c r="A30" i="4"/>
  <c r="E6" i="1" l="1"/>
  <c r="J6" i="1" l="1"/>
  <c r="I6" i="1"/>
  <c r="H7" i="1" l="1"/>
  <c r="F8" i="1" l="1"/>
  <c r="H20" i="1" s="1"/>
  <c r="H18" i="1" l="1"/>
  <c r="H16" i="1" s="1"/>
  <c r="A2" i="4" s="1"/>
</calcChain>
</file>

<file path=xl/sharedStrings.xml><?xml version="1.0" encoding="utf-8"?>
<sst xmlns="http://schemas.openxmlformats.org/spreadsheetml/2006/main" count="1032" uniqueCount="978">
  <si>
    <t>deadline date</t>
  </si>
  <si>
    <t>date filled out</t>
  </si>
  <si>
    <t>due date</t>
  </si>
  <si>
    <t>today</t>
  </si>
  <si>
    <t>(Please choose one)</t>
  </si>
  <si>
    <t>Check</t>
  </si>
  <si>
    <t>ACH</t>
  </si>
  <si>
    <t>Direct Deposit</t>
  </si>
  <si>
    <t>Wire</t>
  </si>
  <si>
    <t>dept</t>
  </si>
  <si>
    <t>fund</t>
  </si>
  <si>
    <t>If code unknown, lookup here.</t>
  </si>
  <si>
    <t xml:space="preserve"> </t>
  </si>
  <si>
    <t>A/P to Ltd</t>
  </si>
  <si>
    <t>Account Receivable - pledged donations</t>
  </si>
  <si>
    <t>Accounts Receivable</t>
  </si>
  <si>
    <t>Accounts Receivable - ISILtd</t>
  </si>
  <si>
    <t>Accounts Receivable - ISIntl</t>
  </si>
  <si>
    <t>Accounts Receivable-NSF Checks</t>
  </si>
  <si>
    <t>Accumulated Depreciation</t>
  </si>
  <si>
    <t>Advertising</t>
  </si>
  <si>
    <t>Annual Audit - Capin Crouse</t>
  </si>
  <si>
    <t>Bank Charges</t>
  </si>
  <si>
    <t>Bankers Life &amp; Casualty (220047932</t>
  </si>
  <si>
    <t>Benevolence</t>
  </si>
  <si>
    <t>Board Meeting Expense</t>
  </si>
  <si>
    <t>Board of Trustees Expense</t>
  </si>
  <si>
    <t>Business Meetings</t>
  </si>
  <si>
    <t>Cash Advance - Field Staff Projects</t>
  </si>
  <si>
    <t>Cash Advance - Home Office</t>
  </si>
  <si>
    <t>Cellular Phone Charges</t>
  </si>
  <si>
    <t>Cobra Liability Payments (Med/Dent)</t>
  </si>
  <si>
    <t>Coffee Supplies</t>
  </si>
  <si>
    <t>Computer Equipment</t>
  </si>
  <si>
    <t>Computer On-Line Service</t>
  </si>
  <si>
    <t>Computer Purchase</t>
  </si>
  <si>
    <t>Computer Software</t>
  </si>
  <si>
    <t>Computer Support</t>
  </si>
  <si>
    <t>Contingency</t>
  </si>
  <si>
    <t>Contract - Annual Equip Maint</t>
  </si>
  <si>
    <t>Ithica NY (5001) 15% {larson}</t>
  </si>
  <si>
    <t>Contracts-Maintenance</t>
  </si>
  <si>
    <t>CPA/Prof Financial Assistance</t>
  </si>
  <si>
    <t>Deposits on Contracts</t>
  </si>
  <si>
    <t>Disaster Recovery Cost</t>
  </si>
  <si>
    <t>Lincoln NE City (5007) 15% {Spaulding}</t>
  </si>
  <si>
    <t>Displays</t>
  </si>
  <si>
    <t>Bloomington/Normal, Illinois (5008) 15% {berger}</t>
  </si>
  <si>
    <t>Donations</t>
  </si>
  <si>
    <t>Donor Appreciation Gifts</t>
  </si>
  <si>
    <t>San Francisco City (5011) 15% {Thomas C}</t>
  </si>
  <si>
    <t>Dues &amp; Subscriptions</t>
  </si>
  <si>
    <t>Northridge Area, CA (5012) 15% {Downs}</t>
  </si>
  <si>
    <t>ECCU Savings Account</t>
  </si>
  <si>
    <t>West/Cent NY &amp; West PA (5013) 15% {larson}</t>
  </si>
  <si>
    <t>ECCU-Canadian Donations to ISI</t>
  </si>
  <si>
    <t>Bloomington, IN Special (5015) 10% {hawes}</t>
  </si>
  <si>
    <t>ECCU-General Fund</t>
  </si>
  <si>
    <t>Santz Cruz Events (5016) 5%5% {pollard}</t>
  </si>
  <si>
    <t>Facility Rental</t>
  </si>
  <si>
    <t>Iowa City (5017) 15% {younkin}</t>
  </si>
  <si>
    <t>Field Conferences/Banquets</t>
  </si>
  <si>
    <t>Northridge, CA Events (5019) 10% {downs}</t>
  </si>
  <si>
    <t>Field Staff Materials</t>
  </si>
  <si>
    <t>Purdue University IN (5020) 15% {zull}</t>
  </si>
  <si>
    <t>Field Staff Postage</t>
  </si>
  <si>
    <t>Field Staff Stationery</t>
  </si>
  <si>
    <t>New Brunswick, NJ City (5029) 15% {mannon}</t>
  </si>
  <si>
    <t>Furniture &amp; Equipment</t>
  </si>
  <si>
    <t>Hope Special (5035) 10%</t>
  </si>
  <si>
    <t>Graphics</t>
  </si>
  <si>
    <t>Stillwater, OK (5038) 15%</t>
  </si>
  <si>
    <t>Graphics-Appeal Letter</t>
  </si>
  <si>
    <t>Western Region True Retreat (5040) 15%</t>
  </si>
  <si>
    <t>Graphics-Passport</t>
  </si>
  <si>
    <t>HO Office Lease CAM Charges</t>
  </si>
  <si>
    <t>Home Office Fixed Assets</t>
  </si>
  <si>
    <t>Cox Special (5046) 10%</t>
  </si>
  <si>
    <t>Honorariums - Nonemployees</t>
  </si>
  <si>
    <t>Honorariums - Employees</t>
  </si>
  <si>
    <t>Insurance - Cyber/Web Liability</t>
  </si>
  <si>
    <t>Insurance - International</t>
  </si>
  <si>
    <t>Insurance - Lawyer-s Prof</t>
  </si>
  <si>
    <t>Insurance - Officers/Directors</t>
  </si>
  <si>
    <t>Insurance-Liability &amp; Property</t>
  </si>
  <si>
    <t>Top Strategic Initiative (5075) 25%</t>
  </si>
  <si>
    <t>Intercompany Transfers</t>
  </si>
  <si>
    <t>Internet Connect Fees</t>
  </si>
  <si>
    <t>Halverson Special (5098) 10%</t>
  </si>
  <si>
    <t>Janitorial</t>
  </si>
  <si>
    <t>Lease Equipment-PRINTERS</t>
  </si>
  <si>
    <t>National Staff Conference (5105) 0%</t>
  </si>
  <si>
    <t>Leased Equipment</t>
  </si>
  <si>
    <t>Legal fees - normal issues</t>
  </si>
  <si>
    <t>Literature Production</t>
  </si>
  <si>
    <t>Literature Purchases</t>
  </si>
  <si>
    <t>Maintenance</t>
  </si>
  <si>
    <t>Materials for Ministry</t>
  </si>
  <si>
    <t>China Ministries (5129) 25%</t>
  </si>
  <si>
    <t>Meetings &amp; Seminars</t>
  </si>
  <si>
    <t>Mileage Expense</t>
  </si>
  <si>
    <t>Ministry Initiatives</t>
  </si>
  <si>
    <t>Pearce, Andy (5136) 15%</t>
  </si>
  <si>
    <t>Ministry/Organization Support</t>
  </si>
  <si>
    <t>Congdon Special (5138)10%</t>
  </si>
  <si>
    <t>Minor Capital</t>
  </si>
  <si>
    <t>Miscellanous</t>
  </si>
  <si>
    <t>Alumbaugh, Jon &amp; Ruth (5141) min rep 15%</t>
  </si>
  <si>
    <t>Moving Expenses</t>
  </si>
  <si>
    <t>Kaneshiro, Melanie (5142) MR 15%</t>
  </si>
  <si>
    <t>Nat-l Staff Conference Expense</t>
  </si>
  <si>
    <t>Jackson, Sandra &amp; Bob (5143) 15%</t>
  </si>
  <si>
    <t>Dugo, John &amp; Janet (5147) min rep 15%</t>
  </si>
  <si>
    <t>New Staff Orientation Fees</t>
  </si>
  <si>
    <t>Goddard, Janice (5148) min rep 15%</t>
  </si>
  <si>
    <t>Newsletter/Passport</t>
  </si>
  <si>
    <t>50th Anniversary Fundraising Init. (5150) 25%</t>
  </si>
  <si>
    <t>NSC Attendance</t>
  </si>
  <si>
    <t>NSC fees</t>
  </si>
  <si>
    <t>Roberts, Bill &amp; Bel (5154) 15%</t>
  </si>
  <si>
    <t>Office Rent</t>
  </si>
  <si>
    <t>Marques, Karol (5155) min rep 15%</t>
  </si>
  <si>
    <t>Office Supplies - Copy Paper</t>
  </si>
  <si>
    <t>Arant, Julie (5156) min rep 15%</t>
  </si>
  <si>
    <t>Office Supplies - Package/Ship</t>
  </si>
  <si>
    <t>Carlson, Kimberly (5157) 15%</t>
  </si>
  <si>
    <t>Office Supplies - Toner Produc</t>
  </si>
  <si>
    <t>Office Supplies-General</t>
  </si>
  <si>
    <t>Dunne, Stephen &amp; Lia (5161) min rep 15%</t>
  </si>
  <si>
    <t>Outreach</t>
  </si>
  <si>
    <t>Thomas, William {Calen} (5162) 15%</t>
  </si>
  <si>
    <t>Outside Professional Fees</t>
  </si>
  <si>
    <t>Friesen, Julie (5163) Min Rep 15%</t>
  </si>
  <si>
    <t>Outside Storage Rental</t>
  </si>
  <si>
    <t>Payments to Annuitants</t>
  </si>
  <si>
    <t>Nat'l Trng Acct Decker (5166) 0%</t>
  </si>
  <si>
    <t>Penalties - sales/payroll/tax/etc</t>
  </si>
  <si>
    <t>Petty Cash</t>
  </si>
  <si>
    <t>Spaulding, Ron &amp; Judy (5170) 15%</t>
  </si>
  <si>
    <t>Photocopying</t>
  </si>
  <si>
    <t>Frahm, George (5174) min rep 15%</t>
  </si>
  <si>
    <t>Postage</t>
  </si>
  <si>
    <t>Fannin, Kevin &amp; Heather (5175) 15%</t>
  </si>
  <si>
    <t>Postage - Appeal</t>
  </si>
  <si>
    <t>Braintwain, Steve (5178) 15%</t>
  </si>
  <si>
    <t>Postage - Passport</t>
  </si>
  <si>
    <t>Braintwain Special (5179) 10%</t>
  </si>
  <si>
    <t>Postage-Acquisition</t>
  </si>
  <si>
    <t>Kim, In Cheol {Aquila} (5181) 15%</t>
  </si>
  <si>
    <t>POSTAGE-RECEIPTS</t>
  </si>
  <si>
    <t>Ng, Boon-Kjhai (5183) 15%</t>
  </si>
  <si>
    <t>Prepaid Dental Insurance</t>
  </si>
  <si>
    <t>Prepaid Disability Insurance</t>
  </si>
  <si>
    <t>Compton, Laura (5192)  15%</t>
  </si>
  <si>
    <t>Prepaid Insurance</t>
  </si>
  <si>
    <t>Prepaid Medical Insurance</t>
  </si>
  <si>
    <t>Prepaid Other</t>
  </si>
  <si>
    <t>Jang, Norm (5196) 15% Min Rep</t>
  </si>
  <si>
    <t>Prepaid Rent</t>
  </si>
  <si>
    <t>Woods, Scott (5197) Min Rep 15%</t>
  </si>
  <si>
    <t>Prepaid Term Life Insurance</t>
  </si>
  <si>
    <t>Halverson, Dean (5198) 10%</t>
  </si>
  <si>
    <t>Prepaid Vision Insurance</t>
  </si>
  <si>
    <t>ESL/CSL Program (5200) 25%</t>
  </si>
  <si>
    <t>PRINTING</t>
  </si>
  <si>
    <t>Ft. Collins Student Scholarships (5202) 0%</t>
  </si>
  <si>
    <t>Printing - Passport</t>
  </si>
  <si>
    <t>Benevolence Fund (5205) 0%</t>
  </si>
  <si>
    <t>Printing-Acquisition</t>
  </si>
  <si>
    <t>Printing-Appeals</t>
  </si>
  <si>
    <t>Sodergren, David (5208) 15%</t>
  </si>
  <si>
    <t>Printing-Marketing</t>
  </si>
  <si>
    <t>Sodergren, Special (5209) 10%</t>
  </si>
  <si>
    <t>Printing-Stationery</t>
  </si>
  <si>
    <t>Apgar, Don &amp; Sue (5210) 15%</t>
  </si>
  <si>
    <t>Professional Services</t>
  </si>
  <si>
    <t>Apgar Special (5211) 10%</t>
  </si>
  <si>
    <t>Regional Conference Expense</t>
  </si>
  <si>
    <t>Kronstad, Daniel (5212) 15%</t>
  </si>
  <si>
    <t>Retreat/Conference for Staff</t>
  </si>
  <si>
    <t>Kronstad Special (5213) 15%</t>
  </si>
  <si>
    <t>Sales Tax</t>
  </si>
  <si>
    <t>Gray, Mark (5214) 15%</t>
  </si>
  <si>
    <t>SCB Hong Kong, HK$</t>
  </si>
  <si>
    <t>Gray Special (5215) 10%</t>
  </si>
  <si>
    <t>SCB Hong Kong, US$</t>
  </si>
  <si>
    <t>van Ouwerkerk, Ed &amp; Margreet (5217) 15%</t>
  </si>
  <si>
    <t>Secondments Expense</t>
  </si>
  <si>
    <t>Mitchell, Jill (5219) min rep 15%</t>
  </si>
  <si>
    <t>Security Deposits</t>
  </si>
  <si>
    <t>Hawes, Randy (5220) 15%</t>
  </si>
  <si>
    <t>Staff Care / Gifts</t>
  </si>
  <si>
    <t>Staff Prayer Letter</t>
  </si>
  <si>
    <t>Stewart, Jerilyn (5227) min rep15%</t>
  </si>
  <si>
    <t>Standard Charter Bank -- Singapore S$</t>
  </si>
  <si>
    <t>Standard Charter Bank -- Singapore US$</t>
  </si>
  <si>
    <t>Supplies - Janitorial</t>
  </si>
  <si>
    <t>Foti, Vicky (5231) 15%</t>
  </si>
  <si>
    <t>Supplies-Maintenance</t>
  </si>
  <si>
    <t>TEAM - secondment expenses</t>
  </si>
  <si>
    <t>Telephone</t>
  </si>
  <si>
    <t>van Ouwerkerk Special (5237) 10%</t>
  </si>
  <si>
    <t>Telephone - 800 Line</t>
  </si>
  <si>
    <t>Training/Education</t>
  </si>
  <si>
    <t>Ehman, Ginger (5239) 15%</t>
  </si>
  <si>
    <t>Transfer From Escrow Acct</t>
  </si>
  <si>
    <t>Canada Office (5240) 5%</t>
  </si>
  <si>
    <t>Transfer from Subsidiary Company</t>
  </si>
  <si>
    <t>Affil/Assoc (5245) 25% {ops}</t>
  </si>
  <si>
    <t>Transfer into Escrow Acct</t>
  </si>
  <si>
    <t>Travel-Airfare</t>
  </si>
  <si>
    <t>Travel-Auto Rental</t>
  </si>
  <si>
    <t>Travel-Food &amp; Lodging</t>
  </si>
  <si>
    <t>Travel-Miscellaneous</t>
  </si>
  <si>
    <t>Utilities</t>
  </si>
  <si>
    <t>Video Production</t>
  </si>
  <si>
    <t>Livingston, John (5260) 15%</t>
  </si>
  <si>
    <t>Visa Expense to be reclaseed</t>
  </si>
  <si>
    <t>Livingston Special (5261) 10%</t>
  </si>
  <si>
    <t>Vision Weekends</t>
  </si>
  <si>
    <t>Lahti, Kristen (5262) 15%</t>
  </si>
  <si>
    <t>Web Site Charges</t>
  </si>
  <si>
    <t>Hakes, Hannah (5263) 15%</t>
  </si>
  <si>
    <t>Web Site Expenses</t>
  </si>
  <si>
    <t>Jesus Video Project (5265) 25%</t>
  </si>
  <si>
    <t>Wells Fargo - ISInt'l 5839568788</t>
  </si>
  <si>
    <t>Wells Fargo Checking -- US 6495228899</t>
  </si>
  <si>
    <t>Wells Fargo-Canadian 6495228923</t>
  </si>
  <si>
    <t>WF Registration PayPal (6019907549)</t>
  </si>
  <si>
    <t>CFM Film Distribution/Parnership (5273) 25%</t>
  </si>
  <si>
    <t>NSC -Audio/Video Taping-Misc</t>
  </si>
  <si>
    <t>M28 Initiatives (5276) 25%</t>
  </si>
  <si>
    <t>NSC -Audio/Video Taping-O/S Prof</t>
  </si>
  <si>
    <t>NSC -Audio/Video Taping-Tape Dup</t>
  </si>
  <si>
    <t>Hindu Student Outreach Initiative (5275) 25%</t>
  </si>
  <si>
    <t>NSC -Banner/Dec/Sign-Graphics</t>
  </si>
  <si>
    <t>NSC -Banner/Dec/Sign-Production</t>
  </si>
  <si>
    <t>Mission America Rec (5280) 0%</t>
  </si>
  <si>
    <t>NSC -Campus Staff Svc Rep</t>
  </si>
  <si>
    <t>NSC -Conf Staff-Air Transport</t>
  </si>
  <si>
    <t>NSC -Conf Staff-Ground Transport</t>
  </si>
  <si>
    <t>China Initiative - CT (5293) 25%</t>
  </si>
  <si>
    <t>NSC -Conf Staff-Housing</t>
  </si>
  <si>
    <t>NSC -Conf Staff-Meals</t>
  </si>
  <si>
    <t>CSF Returnee Handbook - New Horizons (5296) 25%</t>
  </si>
  <si>
    <t>NSC -Conf Staff-Miscellaneous</t>
  </si>
  <si>
    <t>Int'l Student Bible Study (5298) 25%</t>
  </si>
  <si>
    <t>NSC -Conf Staff-Salary</t>
  </si>
  <si>
    <t>Australia/New Zealand Initiatives (5299) 25%</t>
  </si>
  <si>
    <t>NSC -Conf Staff-Sightseeing</t>
  </si>
  <si>
    <t>NSC -Conferee Brochure-Graphics</t>
  </si>
  <si>
    <t>China Initiatives (5305) 25%</t>
  </si>
  <si>
    <t>NSC -Conferee Brochure-Misc</t>
  </si>
  <si>
    <t>Frost, Jim (5307) 15%</t>
  </si>
  <si>
    <t>NSC -Conferee Brochure-Postage</t>
  </si>
  <si>
    <t>Lam, Abel Pui-Kiu &amp; Phyllis (5309) 15%</t>
  </si>
  <si>
    <t>NSC -Conferee Brochure-Printing</t>
  </si>
  <si>
    <t>Desai Special (5310) 10%</t>
  </si>
  <si>
    <t>NSC -Conferee Brochure-Translation</t>
  </si>
  <si>
    <t>Nelson, Jeff (5311) 15%</t>
  </si>
  <si>
    <t>NSC -Conferee Gifts-Logo Gifts</t>
  </si>
  <si>
    <t>McKain, Rebecca (5314) 15%</t>
  </si>
  <si>
    <t>NSC -Conferee Gifts-Materials Packs</t>
  </si>
  <si>
    <t>Leung, Stephen (5315) 15%</t>
  </si>
  <si>
    <t>NSC -Conferee Gifts-Other</t>
  </si>
  <si>
    <t>Akhtar, Rasheed (5317) 15%</t>
  </si>
  <si>
    <t>NSC -Conferees-Sightseeing</t>
  </si>
  <si>
    <t>NSC -Equipment Needs-Book/Paper Res</t>
  </si>
  <si>
    <t>Evans, Wendy (5320) 15%</t>
  </si>
  <si>
    <t>NSC -Equipment Needs-Comm Devices</t>
  </si>
  <si>
    <t>NSC -Equipment Needs-Hardware</t>
  </si>
  <si>
    <t>NSC -Equipment Needs-Office Machine</t>
  </si>
  <si>
    <t>Dickinson, Bethany (5328) 15%</t>
  </si>
  <si>
    <t>NSC -Equipment Needs-Other</t>
  </si>
  <si>
    <t>Schaeffer, Ava (5330) 15%</t>
  </si>
  <si>
    <t>NSC -Equipment Needs-Training</t>
  </si>
  <si>
    <t>NSC -Fin Supp Matl-Graphics</t>
  </si>
  <si>
    <t>NSC -Fin Supp Matl-Printing</t>
  </si>
  <si>
    <t>Cossette, Richard &amp; Carol (5336) 15%</t>
  </si>
  <si>
    <t>NSC -Follow Up-Air Transport</t>
  </si>
  <si>
    <t>NSC -Follow Up-Copy/Print</t>
  </si>
  <si>
    <t>Williams, David (5338) 15% Min Rep</t>
  </si>
  <si>
    <t>NSC -Follow Up-Materials Purchased</t>
  </si>
  <si>
    <t>Cutler Special (5339) 10%</t>
  </si>
  <si>
    <t>NSC -Follow Up-Meals</t>
  </si>
  <si>
    <t>Ritchie, Winnie (5340) 8.5%</t>
  </si>
  <si>
    <t>NSC -Follow Up-Miscellaneous</t>
  </si>
  <si>
    <t>Boyle, Charles &amp; Tracey (5342) 15%</t>
  </si>
  <si>
    <t>NSC -Follow Up-Telephone</t>
  </si>
  <si>
    <t>NSC -Fund Dev-Air Transport</t>
  </si>
  <si>
    <t>Hodges, Isabel (5346) 15%</t>
  </si>
  <si>
    <t>NSC -Fund Dev-Ground Transport</t>
  </si>
  <si>
    <t>Paxton Special (5347) 10%</t>
  </si>
  <si>
    <t>NSC -Fund Dev-Housing</t>
  </si>
  <si>
    <t>NSC -Fund Dev-Meals</t>
  </si>
  <si>
    <t>NSC -Fund Dev-Miscellaneous</t>
  </si>
  <si>
    <t>Hope, Steve &amp; Natasha (5350) 15%</t>
  </si>
  <si>
    <t>NSC -Host Fam Recruit-Copy/Print</t>
  </si>
  <si>
    <t>NSC -Host Fam Recruit-Grnd Trnsport</t>
  </si>
  <si>
    <t>Mannon, David (5353) 15%</t>
  </si>
  <si>
    <t>NSC -Host Fam Recruit-Housing</t>
  </si>
  <si>
    <t>Crowell, Gil (5355) 15%</t>
  </si>
  <si>
    <t>NSC -Host Fam Recruit-Meals</t>
  </si>
  <si>
    <t>Truex, Aubrey (5356) 15%</t>
  </si>
  <si>
    <t>NSC -Prayer Support Matl-Misc</t>
  </si>
  <si>
    <t>Truex Special (5357) 10%</t>
  </si>
  <si>
    <t>NSC -Prayer Support Matl-Printing</t>
  </si>
  <si>
    <t>Cain, Michael &amp; Kathy (5358) 15%</t>
  </si>
  <si>
    <t>NSC -Prayer Support Matl-Supplies</t>
  </si>
  <si>
    <t>NSC -Pre-Conf/Conf Log-Air Trnsport</t>
  </si>
  <si>
    <t>Christofer, Hannah (5361) 15%</t>
  </si>
  <si>
    <t>NSC -Pre-Conf/Conf Log-Grnd Trnsprt</t>
  </si>
  <si>
    <t>Weston, Tim (5362) 15%</t>
  </si>
  <si>
    <t>NSC -Pre-Conf/Conf Log-Housing</t>
  </si>
  <si>
    <t>Adrian, Anne (5364) 15%</t>
  </si>
  <si>
    <t>NSC -Pre-Conf/Conf Log-Meals</t>
  </si>
  <si>
    <t>Adrian, Special (5365) 10%</t>
  </si>
  <si>
    <t>NSC -Pre-Conf/Conf Log-Misc</t>
  </si>
  <si>
    <t>NSC -Pre-Conf/Conf Log-Telephone</t>
  </si>
  <si>
    <t>NSC -Prog Dev-Housing</t>
  </si>
  <si>
    <t>Whitman Special (5369) 10%</t>
  </si>
  <si>
    <t>NSC -Prog Dev-Mat-l Purchases</t>
  </si>
  <si>
    <t>Quek, Kelly (5370) 15%</t>
  </si>
  <si>
    <t>NSC -Prog Dev-Meals</t>
  </si>
  <si>
    <t>Quek Special (5371) 10%</t>
  </si>
  <si>
    <t>NSC -Prog Dev-Miscellaneous</t>
  </si>
  <si>
    <t>NSC -Prog Dev-Office Supplies</t>
  </si>
  <si>
    <t>Desai Special (5376) 10%</t>
  </si>
  <si>
    <t>NSC -Prog Dev-Postage</t>
  </si>
  <si>
    <t>Hershberger, Mike (5378) 15%</t>
  </si>
  <si>
    <t>NSC -Prog Dev-Surveys</t>
  </si>
  <si>
    <t>NSC -Prog Dev-Telephone</t>
  </si>
  <si>
    <t>NSC -Prog Dev-Travel</t>
  </si>
  <si>
    <t>Hadley Special (5385) 10%</t>
  </si>
  <si>
    <t>NSC -Program Matl-Development</t>
  </si>
  <si>
    <t>NSC -Program Matl-Graphics</t>
  </si>
  <si>
    <t>NSC -Program Matl-Miscellaneous</t>
  </si>
  <si>
    <t>NSC -Program Matl-Office Supplies</t>
  </si>
  <si>
    <t>Althouse, Valerie (5391) 15%</t>
  </si>
  <si>
    <t>NSC -Program Matl-Printing</t>
  </si>
  <si>
    <t>NSC -Program Matl-Translation</t>
  </si>
  <si>
    <t>NSC -Registration/ Credit Card Fees</t>
  </si>
  <si>
    <t>Anthony, Jeff (5394) 15%</t>
  </si>
  <si>
    <t>NSC -Registration/Admin-Conf Packet</t>
  </si>
  <si>
    <t>Kragbe, Lisa (5395) 15%</t>
  </si>
  <si>
    <t>NSC -Registration/Admin-Matl Purch</t>
  </si>
  <si>
    <t>Easton, Valerie (5396) 15%</t>
  </si>
  <si>
    <t>NSC -Registration/Admin-Misc</t>
  </si>
  <si>
    <t>NSC -Registration/Admin-Office Sply</t>
  </si>
  <si>
    <t>Weidler, John (5399) 15%</t>
  </si>
  <si>
    <t>NSC -Registration/Admin-Stickers</t>
  </si>
  <si>
    <t>Emery, Lesley &amp; Wayne (5404) 15%</t>
  </si>
  <si>
    <t>NSC -Registration/Admin-Telephone</t>
  </si>
  <si>
    <t>Helmen, Jerry (5407) min rep 15%</t>
  </si>
  <si>
    <t>NSC -Registration/Online Fee</t>
  </si>
  <si>
    <t>NSC -Spkr/Guests-Air Transport</t>
  </si>
  <si>
    <t>NSC -Spkr/Guests-Ground Transport</t>
  </si>
  <si>
    <t>Lockwood, Daniel &amp; Toshiko (5411) 15%</t>
  </si>
  <si>
    <t>NSC -Spkr/Guests-Honorariums</t>
  </si>
  <si>
    <t>Notehelfer, Tim &amp; Kim (5417) 15%</t>
  </si>
  <si>
    <t>NSC -Spkr/Guests-Housing</t>
  </si>
  <si>
    <t>South Central Chinese Ministry (5419) 15%</t>
  </si>
  <si>
    <t>NSC -Spkr/Guests-Meals</t>
  </si>
  <si>
    <t>Smucker, Matthew (5424) 15%</t>
  </si>
  <si>
    <t>NSC -Spkr/Guests-Sightseeing</t>
  </si>
  <si>
    <t>Storms, David (5425) min rep 15%</t>
  </si>
  <si>
    <t>NSC -Vol Recruit-Ground Transport</t>
  </si>
  <si>
    <t>Killion Special (5426) 10%</t>
  </si>
  <si>
    <t>NSC -Vol Recruit-Meals</t>
  </si>
  <si>
    <t>Newbrander, Tim  &amp; Jacqueline (5427) 15%</t>
  </si>
  <si>
    <t>NSC -Vol Recruit-Miscellaneous</t>
  </si>
  <si>
    <t>Newpher, Jeffrey (5428) 15%</t>
  </si>
  <si>
    <t>Brannen, Dan Special (5431) 10%</t>
  </si>
  <si>
    <t>Boyd, William {Roy} (5434) min rep 15%</t>
  </si>
  <si>
    <t>Dickson, Larry &amp; Pam (5435) min rep 15%</t>
  </si>
  <si>
    <t>Cotton Special (5441) 10%</t>
  </si>
  <si>
    <t>Loh, Joel (5442) 15%</t>
  </si>
  <si>
    <t>Gilchrist, Della (5447) min rep 15%</t>
  </si>
  <si>
    <t>Chijindu, Emmanuel (5448) 15%</t>
  </si>
  <si>
    <t>Lawecki, Phyllis (5449) 15%</t>
  </si>
  <si>
    <t>Lawecki Special (5450) 10%</t>
  </si>
  <si>
    <t>Ingram, Ronald (5452) 15%</t>
  </si>
  <si>
    <t>Zeigler Special (5456) 10%</t>
  </si>
  <si>
    <t>Carlson Special (5457) 10%</t>
  </si>
  <si>
    <t>Freesen, Guy (5463) min rep 15%</t>
  </si>
  <si>
    <t>Miller, Ron &amp; Gayle (5465) 15%</t>
  </si>
  <si>
    <t>Pollard Special (5467) 10%</t>
  </si>
  <si>
    <t>Witjandra, Fredinan (5469) 15%</t>
  </si>
  <si>
    <t>Dorning, Dawn (5471) min rep 15%</t>
  </si>
  <si>
    <t>Mull, Andy &amp; Diane (5480) 15%</t>
  </si>
  <si>
    <t>Zull, Peter (5481) 15%</t>
  </si>
  <si>
    <t>Mosher, Craig (5482) 15%</t>
  </si>
  <si>
    <t>Sinclair, Kerry &amp; Josie (5483) 15%</t>
  </si>
  <si>
    <t>Sinclair Special (5484) 10%</t>
  </si>
  <si>
    <t>Runyon, Stephen (5490) min rep 15%</t>
  </si>
  <si>
    <t>Babcock Special (5491) 10%</t>
  </si>
  <si>
    <t>Leavister, Margaret (5492) 15%</t>
  </si>
  <si>
    <t>Sawyer, Doug (5497) 15%</t>
  </si>
  <si>
    <t>Champoux, Larry &amp; Lucy (5503) 15%</t>
  </si>
  <si>
    <t>Goll, Joseph &amp; Sheryl (5505) 15%</t>
  </si>
  <si>
    <t>Dan McCoy Memorial Fund (5507) 15%</t>
  </si>
  <si>
    <t>Decker, J. Gordon (5508) 10%</t>
  </si>
  <si>
    <t>Decker Special Trip Account (5509) 10%</t>
  </si>
  <si>
    <t>Gold, Timothy (5512) 15%</t>
  </si>
  <si>
    <t>Bricker, Alex (5514) 15%</t>
  </si>
  <si>
    <t>Peterson, Nancy (5519) 15%</t>
  </si>
  <si>
    <t>Peterson Special (5520) 10%</t>
  </si>
  <si>
    <t>Cox, Joanna (5526) 15%</t>
  </si>
  <si>
    <t>Frambes, Kirk &amp; Linda (5527) 15%</t>
  </si>
  <si>
    <t>Ong, Andre (5530) min rep 15%</t>
  </si>
  <si>
    <t>Elisha, Stephen (5533) 15%</t>
  </si>
  <si>
    <t>Larson, David &amp; Beth (5537) 15%</t>
  </si>
  <si>
    <t>Larson Special Fund (5538) 10%</t>
  </si>
  <si>
    <t>David, Samuel (5539) 15%</t>
  </si>
  <si>
    <t>Sigman, Tim &amp; Julie  (5540) 15%</t>
  </si>
  <si>
    <t>Jackson Bob &amp; Sandra Special (5543) 10%</t>
  </si>
  <si>
    <t>Bull, Patricia (5548) 15%</t>
  </si>
  <si>
    <t>Ndibongo, Quintin (5549) min rep 15%</t>
  </si>
  <si>
    <t>Hansen, Randy (5552) 15%</t>
  </si>
  <si>
    <t>Quinn, Kevin &amp; Lynne (5554) min rep 15%</t>
  </si>
  <si>
    <t>Allen Norm Special (5559) 15%</t>
  </si>
  <si>
    <t>Grove, Andy (5562) 15%</t>
  </si>
  <si>
    <t>Lapinski, Angela (5567) 15%</t>
  </si>
  <si>
    <t>Joseph, Sabu (5572) 15%</t>
  </si>
  <si>
    <t>Innis, Shirley (5574) 15%</t>
  </si>
  <si>
    <t>Hawkins, Scott (5575) 15%</t>
  </si>
  <si>
    <t>Johnson, Edith (5577) 8.5%</t>
  </si>
  <si>
    <t>Pierce Special (5579) 10%</t>
  </si>
  <si>
    <t>Fatty, Sainey (5580) 15%</t>
  </si>
  <si>
    <t>Berger, John &amp; Linda (5581) 15%</t>
  </si>
  <si>
    <t>Berger Special (5582) 10%</t>
  </si>
  <si>
    <t>Hawkins Special (5586) 10%</t>
  </si>
  <si>
    <t>Hargreaves, Sheila (5593) 15%</t>
  </si>
  <si>
    <t>Halligan, Dale &amp; Liz (5594) 15%</t>
  </si>
  <si>
    <t>Egan, Debbie &amp; Bob (5596) 15%</t>
  </si>
  <si>
    <t>Colaco, Noel (5607) min rep 15%</t>
  </si>
  <si>
    <t>Smith, Dan (5609) 15%</t>
  </si>
  <si>
    <t>Kendagor, Solomon &amp; Ruby (5613) 15%</t>
  </si>
  <si>
    <t>Kendagor Special (5614) 10%</t>
  </si>
  <si>
    <t>Yesudasan, Teddy (5617) 15%</t>
  </si>
  <si>
    <t>Max, Vivienne (5621) 8.5%</t>
  </si>
  <si>
    <t>Auvil, Ron (5623) 15%</t>
  </si>
  <si>
    <t>Means, Melba (5624) 8.5%</t>
  </si>
  <si>
    <t>Douglass, Carol (5647) 15%</t>
  </si>
  <si>
    <t>Paxton, Marion (5651) 15%</t>
  </si>
  <si>
    <t>Thiagarajan, S &amp; R (5654) 8.5%</t>
  </si>
  <si>
    <t>Thiagarajan Special (5657) 10%</t>
  </si>
  <si>
    <t>Kolstad, Jan &amp; David (5658) min rep 15%</t>
  </si>
  <si>
    <t>Baker, Herb/Gloria (5660) 8.5%</t>
  </si>
  <si>
    <t>Shih, Ping-yi (5662) 15%</t>
  </si>
  <si>
    <t>Shih Special (5663) 10%</t>
  </si>
  <si>
    <t>Bell, Andrew (5666) 15%</t>
  </si>
  <si>
    <t>Spady, Jim (5667) 15%</t>
  </si>
  <si>
    <t>McFarland, Howard (5670) 8.5%</t>
  </si>
  <si>
    <t>Burton, Kristi (5672) min rep 15%</t>
  </si>
  <si>
    <t>Burton Special (5673) min rep 10%</t>
  </si>
  <si>
    <t>Chen, Jennifer (5684) Min Rep 15%</t>
  </si>
  <si>
    <t>Desai, John &amp; Aruna (5686) 15%</t>
  </si>
  <si>
    <t>Fitzgerald China Trip (5689) min rep 10%</t>
  </si>
  <si>
    <t>Fitzgerald, Robert (5690) min rep 15%</t>
  </si>
  <si>
    <t>Desai House Fund (5692) 0%</t>
  </si>
  <si>
    <t>Germann, Ed (5695) 10%</t>
  </si>
  <si>
    <t>Maneevone Special (5700) 10%</t>
  </si>
  <si>
    <t>Maneevone, Wichit (5701) 15%</t>
  </si>
  <si>
    <t>Brannen, Dan &amp; Carolyn (5706) 10%</t>
  </si>
  <si>
    <t>Downs, Ian &amp; Erin (5718) 15%</t>
  </si>
  <si>
    <t>Downs Special (5719) 10%</t>
  </si>
  <si>
    <t>Flynn, Patrick &amp; Christy Lynn (5720) 15%</t>
  </si>
  <si>
    <t>Flynn Special (5721) 10%</t>
  </si>
  <si>
    <t>Shelling, Ted (5722) 8.5%</t>
  </si>
  <si>
    <t>Yabuki Special (5734) 10%</t>
  </si>
  <si>
    <t>Yabuki, Roy &amp; Lisa (5735) 15%</t>
  </si>
  <si>
    <t>Fife, Joan &amp; Eric (5744) 8.5%</t>
  </si>
  <si>
    <t>Mills Special (5752) 10%</t>
  </si>
  <si>
    <t>Stark, James {Alex} (5754) min rep 15%</t>
  </si>
  <si>
    <t>Allen, Norm (5764) 15%</t>
  </si>
  <si>
    <t>Saur, Ted &amp; Denise (5768) minn rep 15%</t>
  </si>
  <si>
    <t>Marshall, Kent &amp; Judy (5774) 15%</t>
  </si>
  <si>
    <t>Marshall Special (5775) 10%</t>
  </si>
  <si>
    <t>Bunyard, Ronald (5776) 15%</t>
  </si>
  <si>
    <t>Becker, Judith (5777) 15%</t>
  </si>
  <si>
    <t>Becker Special (5779) 10%</t>
  </si>
  <si>
    <t>Jackson, Derrah &amp; Pam (5783) 10%</t>
  </si>
  <si>
    <t>Krehbiel Special (5786) 10%</t>
  </si>
  <si>
    <t>DePalatis, Carolyn (5787) 15%</t>
  </si>
  <si>
    <t>Depalatis Special (5788) 10%</t>
  </si>
  <si>
    <t>Zeigler, Simon &amp; Becky (5793) 10%</t>
  </si>
  <si>
    <t>Krehbiel, Dave (5794) min rep 15%</t>
  </si>
  <si>
    <t>Ann Arbor (5801) 15% {champ l}</t>
  </si>
  <si>
    <t>Ames, IA (5802) 15% {Hansen}</t>
  </si>
  <si>
    <t>Buffalo F/R Events (5804) 5%5% {manta}</t>
  </si>
  <si>
    <t>Bloomington, Indiana (5805) 15% {hawes}</t>
  </si>
  <si>
    <t>Boston, MA  (5806) 15% {hope}</t>
  </si>
  <si>
    <t>Colorado Springs (5810) 15% {halverson}</t>
  </si>
  <si>
    <t>DU Ministry (5814) 15% {compton}</t>
  </si>
  <si>
    <t>Rochester City (5819) 15% {larson}</t>
  </si>
  <si>
    <t>Monterey (5823) 15% {zeigler}</t>
  </si>
  <si>
    <t>Portland, OR- (5826) 15% {sinclair}</t>
  </si>
  <si>
    <t>Princeton, NJ (5827) 15% {desai}</t>
  </si>
  <si>
    <t>Phoenix City (5828) 15% {crowell}</t>
  </si>
  <si>
    <t>San Diego Cnty Ops (5830) 15% {maneevone</t>
  </si>
  <si>
    <t>Kalamazoo City (5837) 15% {Germann}</t>
  </si>
  <si>
    <t>Rapid City Events (5843) 5%5% {fannin}</t>
  </si>
  <si>
    <t>Durham City (5844) 15% {hawkins}</t>
  </si>
  <si>
    <t>Boise, ID (5846) 15% {dunne}</t>
  </si>
  <si>
    <t>Santa Barbara (5848) 15% {notehelfer}</t>
  </si>
  <si>
    <t>FT Collins (5854) 15% {babcock}</t>
  </si>
  <si>
    <t>East Bay City (5856) 15% {harper}</t>
  </si>
  <si>
    <t>Ft. Collins Events (5857) 5%5% {babcock}</t>
  </si>
  <si>
    <t>Rapid City, SD Ops (5858) 15% {fannin}</t>
  </si>
  <si>
    <t>RapidCity Student Conf (5859) 0% {fannin}</t>
  </si>
  <si>
    <t>Kansas City (5866) 15% {douglass}</t>
  </si>
  <si>
    <t>Boston Scholar (5873) 0% {hope}</t>
  </si>
  <si>
    <t>Tempe Area Scholarships (5875) 0% {Mills}</t>
  </si>
  <si>
    <t>Portland Scholarships (5876) 0% {sinclair}</t>
  </si>
  <si>
    <t>A&amp;M Campus, TX (5879) 15% {marshall}</t>
  </si>
  <si>
    <t>Honolulu City (5880) 15% {shaw}</t>
  </si>
  <si>
    <t>San Diego Scholarship (5881) 0% {maneevone}</t>
  </si>
  <si>
    <t>Ann Arbor Conf/Ret (5887) 0% {champ l}</t>
  </si>
  <si>
    <t>A&amp;M Student Sponsorships (5889) 0% {marshall}</t>
  </si>
  <si>
    <t>UTD Ministry (5891) 15% {cotton}</t>
  </si>
  <si>
    <t>Rhode Island (5892) 15% {hope}</t>
  </si>
  <si>
    <t>Buffalo Special (5897) 10% {manta}</t>
  </si>
  <si>
    <t>Crowell, Teri (5904) 15%</t>
  </si>
  <si>
    <t>Zull, Special  (5906) 10%</t>
  </si>
  <si>
    <t>Harper, Leon (5912) 10%</t>
  </si>
  <si>
    <t>Eilers, Gary &amp; Alice (5949) min rep 15%</t>
  </si>
  <si>
    <t>Fund 500 Holding (5995) 0% CG</t>
  </si>
  <si>
    <t>ISI Requisition Form</t>
  </si>
  <si>
    <t>Yellow spaces must be filled in to be accepted, Green spaces are for Finance use only.</t>
  </si>
  <si>
    <t>current time</t>
  </si>
  <si>
    <t>Date (mm/dd/yy)</t>
  </si>
  <si>
    <t>Charge To</t>
  </si>
  <si>
    <t>Batch #:</t>
  </si>
  <si>
    <t>deadline time</t>
  </si>
  <si>
    <r>
      <t>Special Instructions</t>
    </r>
    <r>
      <rPr>
        <sz val="6"/>
        <rFont val="Arial"/>
        <family val="2"/>
      </rPr>
      <t xml:space="preserve"> (i.e. "Return Check to Requestor")</t>
    </r>
  </si>
  <si>
    <t>Date Pd:</t>
  </si>
  <si>
    <t>Optional Invoice #</t>
  </si>
  <si>
    <t>PAY     TO</t>
  </si>
  <si>
    <t>Requisition #</t>
  </si>
  <si>
    <t>Requested By:</t>
  </si>
  <si>
    <t>Date Needed</t>
  </si>
  <si>
    <t>Payment Type</t>
  </si>
  <si>
    <t>Additional Comments</t>
  </si>
  <si>
    <t>Description Written on Check Stub</t>
  </si>
  <si>
    <t>Fund</t>
  </si>
  <si>
    <t>Expense Code</t>
  </si>
  <si>
    <t>Project/Dept</t>
  </si>
  <si>
    <t>Qty</t>
  </si>
  <si>
    <t>Unit Price</t>
  </si>
  <si>
    <t>Subtotal</t>
  </si>
  <si>
    <t>Total</t>
  </si>
  <si>
    <t>Approval Signatures -- Per Signature Authorization List</t>
  </si>
  <si>
    <t>Once filled out this should be emailed to supervisor</t>
  </si>
  <si>
    <t>who approves it and then emails it to Finance Dept</t>
  </si>
  <si>
    <t>Finance Dept Approval</t>
  </si>
  <si>
    <t>Any supporting documents should be scanned and</t>
  </si>
  <si>
    <t>Executive Office</t>
  </si>
  <si>
    <t>attached (or pasted) with this document to all parties</t>
  </si>
  <si>
    <t>Haddock, Stephanie (5688) 15%</t>
  </si>
  <si>
    <t>Herman, Jamieson (5679) 15%</t>
  </si>
  <si>
    <t>Cordell, Beth (5681) 15%</t>
  </si>
  <si>
    <t>number value</t>
  </si>
  <si>
    <t>Time</t>
  </si>
  <si>
    <t>Date</t>
  </si>
  <si>
    <t>time</t>
  </si>
  <si>
    <t>date</t>
  </si>
  <si>
    <t>Tidd, Joshua (5704) 15%</t>
  </si>
  <si>
    <t>Mahmoudi, Mohammad (5707) 15%</t>
  </si>
  <si>
    <t>Bevan Special (5097) 10%</t>
  </si>
  <si>
    <t>NSO Fees</t>
  </si>
  <si>
    <t>Herring, Richard (5712) 15%</t>
  </si>
  <si>
    <t>Blacksburg VA (5043) 15%</t>
  </si>
  <si>
    <t>Carpenter, Amber (5713) 15%</t>
  </si>
  <si>
    <t>Durstenfeld, Robert (5715) 15%</t>
  </si>
  <si>
    <t>Moynihan, Wendy (5728) 15%</t>
  </si>
  <si>
    <t>Langford, Lezlie (5726) 15%</t>
  </si>
  <si>
    <t>Roberson, William (5730) 15% min</t>
  </si>
  <si>
    <t>Constructioin in Progress</t>
  </si>
  <si>
    <t>Building Improvements</t>
  </si>
  <si>
    <t>Lam, Hon (5740) 15%</t>
  </si>
  <si>
    <t>Lasher, Trace (5747) 15%</t>
  </si>
  <si>
    <t>Harms, Joseph (5759) 15%</t>
  </si>
  <si>
    <t>Seger, Christine (5757) 15%</t>
  </si>
  <si>
    <t>Holbrook, Lonnie &amp; Courtney (5755) 15%</t>
  </si>
  <si>
    <t>Herholz, Shaun &amp; Andreea (5750) 15%</t>
  </si>
  <si>
    <t>Lee-Paul, Nancy (5907) 15%</t>
  </si>
  <si>
    <t>Account Code</t>
  </si>
  <si>
    <t>Account Title</t>
  </si>
  <si>
    <t>National Training Department (2102) 0% {Decker}</t>
  </si>
  <si>
    <t>People Services (2104) 0% {Bolton}</t>
  </si>
  <si>
    <t>Western Region  (2301) 0% {Zeigler}</t>
  </si>
  <si>
    <t>SE / Great Lakes Region (2302) 0% {Germann}</t>
  </si>
  <si>
    <t>RM &amp; Plains Region (2303) 0% {Yabuki}</t>
  </si>
  <si>
    <t>Director of Field Development (2304) 0% {Townsend}</t>
  </si>
  <si>
    <t>Northeastern Region (2306) 10% {Larson}</t>
  </si>
  <si>
    <t>Research and Innovation (2307) {jackson}</t>
  </si>
  <si>
    <t>Web site/Publications (2600) 0% {MillerR}</t>
  </si>
  <si>
    <t>Western Region (3111) 10% {zeigler}</t>
  </si>
  <si>
    <t>Rocky Mtn Region (3112) 10% {Yabuki}</t>
  </si>
  <si>
    <t>Northeastern Reg (3115) 10% {Larson}</t>
  </si>
  <si>
    <t>Northwestern Reg (3116) 10% {Germann}</t>
  </si>
  <si>
    <t>SE &amp; Great Lakes Region (3117) 10% {Germann}</t>
  </si>
  <si>
    <t>Ministry Advancement  (3300) 0% {Holland}</t>
  </si>
  <si>
    <t>San Diego Launch Initiatives (3301) 0%</t>
  </si>
  <si>
    <t>Houston Launch Initiatives (3302) 0%</t>
  </si>
  <si>
    <t>NMF Major Donor Days (3303) 0%</t>
  </si>
  <si>
    <t>Western NY &amp; PA Event (5002) 10% {larson}</t>
  </si>
  <si>
    <t>Monmouth OR City (5003) 15% {Zeigler}</t>
  </si>
  <si>
    <t>NE Regional Mobilization  (5004) 15% {Cossette}</t>
  </si>
  <si>
    <t>Evangeline Tharp Mem. Fnd (5005) 10% {Depalatis}</t>
  </si>
  <si>
    <t>Auraria Ministry (5006) 15% {Mills}</t>
  </si>
  <si>
    <t>KC Fund Raise Event (5009) 10% {douglass}</t>
  </si>
  <si>
    <t>Colorado Springs Retreat  (5010) 15% {halverson}</t>
  </si>
  <si>
    <t>Western Massachusetts Area (5014) 15% {S. Hope}</t>
  </si>
  <si>
    <t>Northern Cal Student Activity (5018) 15% {Pollard}</t>
  </si>
  <si>
    <t>Fayetteville City (5021) 15% {yabuki}</t>
  </si>
  <si>
    <t>Tyler Tx (5022) 15% {Lindvall}</t>
  </si>
  <si>
    <t>Sout Bay Pennisula CA  (5023) 15% {Zeigler}</t>
  </si>
  <si>
    <t>Tempe Grad Ministry (5024) 15% {peterson}</t>
  </si>
  <si>
    <t>Eugene Events (5025) 5%-5% {Smucker}</t>
  </si>
  <si>
    <t>Durham City Student Activity (5026) 15% {Kronstad}</t>
  </si>
  <si>
    <t>ID/MT Area Mobilization (5027) 15% {Spady}</t>
  </si>
  <si>
    <t>Greely CO (5028) 15% {Shelley}</t>
  </si>
  <si>
    <t>NE Region TRUE Retreats (5030) 10% {larson}</t>
  </si>
  <si>
    <t>Wichita Activity Acct (5031) 15% {allen}</t>
  </si>
  <si>
    <t>Philadelphia City (5033) 15% {Newbrander}</t>
  </si>
  <si>
    <t>Reno City Account (5034) 15% {Cutler}</t>
  </si>
  <si>
    <t>Cossette Special (5036) 10%</t>
  </si>
  <si>
    <t>Miller RG Special (5037) 10%</t>
  </si>
  <si>
    <t>Northern NJ Area (5039) 15% {Innis}</t>
  </si>
  <si>
    <t>Urbana/Champaign, IL (5041) 15% {Krehbeil}</t>
  </si>
  <si>
    <t>Boyle C Special (5042) 10%</t>
  </si>
  <si>
    <t>Newark, DE (5044) 15% {Larson}</t>
  </si>
  <si>
    <t>Shelley Special (5045) 10%</t>
  </si>
  <si>
    <t>Colo Spgs Fund Event (5048) 5%5% {halverson}</t>
  </si>
  <si>
    <t>ISI Global Impact Initiatives (5080) 25%</t>
  </si>
  <si>
    <t>Ponten, Mary Jane (5111)8.5%</t>
  </si>
  <si>
    <t>Parkins, Daniel (5127) 15%</t>
  </si>
  <si>
    <t>Nat Dir Fld Team Min (5130) 15%</t>
  </si>
  <si>
    <t>Equip Initiatives (5132) 25%</t>
  </si>
  <si>
    <t>Orientation/Training (5134) 0% {Decker}</t>
  </si>
  <si>
    <t>Pearce Special (5137) 10%</t>
  </si>
  <si>
    <t>Boitz, Joy Alynn (Curtis) (5158) min rep 15%</t>
  </si>
  <si>
    <t>Training Conf Acct (5164) 0%</t>
  </si>
  <si>
    <t>Zhang, Abraham (5167) 15%</t>
  </si>
  <si>
    <t>Spaulding Special (5171) 10%</t>
  </si>
  <si>
    <t>Fannin Special (5176) 10%</t>
  </si>
  <si>
    <t>Compton Special (5193) 10%</t>
  </si>
  <si>
    <t>Kershaw, Pat (5195) 8.5%</t>
  </si>
  <si>
    <t>Huff, Dana [Russell] (5199) 15%</t>
  </si>
  <si>
    <t>Board of Trustees (5201) 0%</t>
  </si>
  <si>
    <t>Thomas, Erv &amp; Jane (5221) 15%</t>
  </si>
  <si>
    <t>Trautman, Connie (5224) min rep 15%</t>
  </si>
  <si>
    <t>Chun, David (5225) 15%</t>
  </si>
  <si>
    <t>Ghimire, Ashok &amp; Sabina (5232) 15%</t>
  </si>
  <si>
    <t>Campus Outreach Program (5243) 25%</t>
  </si>
  <si>
    <t>Level A Strategic Ministry Initiatives (5244) 0%</t>
  </si>
  <si>
    <t>Development and Mobilization (5249) 25%</t>
  </si>
  <si>
    <t>Outreach to Intl (5250) 0%</t>
  </si>
  <si>
    <t>Allocated Distribution Fund (5255) 15%</t>
  </si>
  <si>
    <t>Expanding Church Mobilize Initiative (5259) 25%</t>
  </si>
  <si>
    <t>More Than a Carpenter (5265) 0%</t>
  </si>
  <si>
    <t>Web Marketing Project (Pardot) 25%</t>
  </si>
  <si>
    <t>Pacific Northwest Initiatives (5269) 25%</t>
  </si>
  <si>
    <t>Dev Director Ops Exp (5270) 0%</t>
  </si>
  <si>
    <t>Dunne Special (5271) 10%</t>
  </si>
  <si>
    <t>Training Initiatives (5275) 25%</t>
  </si>
  <si>
    <t>Personalysis (5281) LM Rest 15%</t>
  </si>
  <si>
    <t>TRUE Leadership Retreats (5282) 25%</t>
  </si>
  <si>
    <t>Outreach and Technology (5284) 25%</t>
  </si>
  <si>
    <t>Phase 2 Video Proj (5288) 25%</t>
  </si>
  <si>
    <t>CSF Muslim &amp; Chinese Consultation (5290) 25%</t>
  </si>
  <si>
    <t>CSF Hindu Consultation Mtrl Dist. (5291) 25%</t>
  </si>
  <si>
    <t>Singapore Initiative (5295) 25%</t>
  </si>
  <si>
    <t>Muslim Student Dialogue (5300) 25%</t>
  </si>
  <si>
    <t>Major Donor Events (5301) 25%</t>
  </si>
  <si>
    <t>Carlson, Joel (5302) 15%</t>
  </si>
  <si>
    <t>Strat Internet Plan (5303) 0%</t>
  </si>
  <si>
    <t>Hong Kong Incorporation (5306) 0%</t>
  </si>
  <si>
    <t>Mdl East Dev GFUN (5308) 25%</t>
  </si>
  <si>
    <t>Leung Special (5316) 10%</t>
  </si>
  <si>
    <t>Dickinson, Bethany Special (5318) 10%</t>
  </si>
  <si>
    <t>Cutler, Michael (5319) 15%</t>
  </si>
  <si>
    <t>Lindvall, Emily (5321) 15%</t>
  </si>
  <si>
    <t>Field Staff Support Director (5324) 25%</t>
  </si>
  <si>
    <t>Killion, Howard &amp; Daphne(5326) 15%</t>
  </si>
  <si>
    <t>Reg Inf Min Exp Rec (5329) 25%</t>
  </si>
  <si>
    <t>Younkin, Dan (5331) 15%</t>
  </si>
  <si>
    <t>Prod Displays (5333) 0%</t>
  </si>
  <si>
    <t>Clements, John (5335) 15%</t>
  </si>
  <si>
    <t>Williams, D Special (5341) 10% Min Rep</t>
  </si>
  <si>
    <t>Broward County (5343) 25%</t>
  </si>
  <si>
    <t>Steers, John &amp; Joyce (5345) 15%</t>
  </si>
  <si>
    <t>Kindermann, Steve &amp; Lisa (5351) 15%</t>
  </si>
  <si>
    <t>Cain Special Fund (5359) 10%</t>
  </si>
  <si>
    <t>Humprey Fellows (5360) 0%</t>
  </si>
  <si>
    <t>Weston Special (5363) 10</t>
  </si>
  <si>
    <t>Whitman, Mort and Jenny (5368) 15%</t>
  </si>
  <si>
    <t>Shelley, David (5375) 15%</t>
  </si>
  <si>
    <t>Seattle Student Spon (5377) 0% {Frambes}</t>
  </si>
  <si>
    <t>Godwin, Elizabeth &amp; Paul (5383) 15%</t>
  </si>
  <si>
    <t>Godwin Special (5384) 10%</t>
  </si>
  <si>
    <t>Hadley, Barbara (5386) 15%</t>
  </si>
  <si>
    <t>Lindsey, Jennifer (5387) min rep 15%</t>
  </si>
  <si>
    <t>Song, Si-Chun (5388) 15% min</t>
  </si>
  <si>
    <t>Nordtvedt, Joel &amp; Marybeth (5393) 15%</t>
  </si>
  <si>
    <t>Lim, Daniel (5398) 15%</t>
  </si>
  <si>
    <t>Chicago Mobilization - (5402) 10% {ingram}</t>
  </si>
  <si>
    <t>Dallas, City of (5408) 15% {bunyard}</t>
  </si>
  <si>
    <t>Dallas Activity/Retreat (5409) 15% {bunyard}</t>
  </si>
  <si>
    <t>Dallas City Events (5410) 5%5% {bunyard}</t>
  </si>
  <si>
    <t>McKain Special (5414) 10%</t>
  </si>
  <si>
    <t>Notehelfer Special (5416) 10%</t>
  </si>
  <si>
    <t>Hardy Special (5430) 10%</t>
  </si>
  <si>
    <t>Murchison Special (5437) min rep 10%</t>
  </si>
  <si>
    <t>Ubaldo, Daniel &amp; Pam (5438) 15%</t>
  </si>
  <si>
    <t>Ng, Joanna (5439) 15%</t>
  </si>
  <si>
    <t>Cotton, Ray &amp; Laurie (5440) 15%</t>
  </si>
  <si>
    <t>Thomas, Sandeep {Thomas} (5443) 15%</t>
  </si>
  <si>
    <t>Manta Special (5454) 10%</t>
  </si>
  <si>
    <t>Pollard, Peggy (5466) 15%</t>
  </si>
  <si>
    <t>Witjandra Special (5470) 10%</t>
  </si>
  <si>
    <t>Dorning Special (5472) 10%</t>
  </si>
  <si>
    <t>Pingel, Kirsten (5477) 15%</t>
  </si>
  <si>
    <t>Pingel Special (5478) 10%</t>
  </si>
  <si>
    <t>Welch, Audrey &amp; Robert (5485) 15%</t>
  </si>
  <si>
    <t>Clements, Darius (5488) 15%</t>
  </si>
  <si>
    <t>Babcock, Randy &amp; Jan (5489) 15%</t>
  </si>
  <si>
    <t>Rigstad, Dennis &amp; Dotty (5493) 15%</t>
  </si>
  <si>
    <t>Rigstad Special (5494) 10%</t>
  </si>
  <si>
    <t>Barnett Special (5495) 10%</t>
  </si>
  <si>
    <t>Carter, Katy (5498) 15% min</t>
  </si>
  <si>
    <t>Portland Student Trips (5499) 15%</t>
  </si>
  <si>
    <t>Kruger Memorial/City Ministries (5500) 15%</t>
  </si>
  <si>
    <t>Champoux, Ginny  (5501) 15%</t>
  </si>
  <si>
    <t>Champoux L. Special (5504) 10%</t>
  </si>
  <si>
    <t>Decker Car Replacement Account (5510) 10%</t>
  </si>
  <si>
    <t>Champoux  G. Special (5513) 10%</t>
  </si>
  <si>
    <t>Chicago Christian Stud Mob (5529) 15% {ingram}</t>
  </si>
  <si>
    <t>Schaeffer Special (5531) 10%</t>
  </si>
  <si>
    <t>Blackburn, Eleanor (5534) 15% retiree</t>
  </si>
  <si>
    <t>Sigman Special (5541) 10%</t>
  </si>
  <si>
    <t>Green, Sam &amp; Courtney (5542) 15%</t>
  </si>
  <si>
    <t>Ford, Andrea (5544) 15%</t>
  </si>
  <si>
    <t>Bergman, Jeff &amp; Michiko (5550) 15% min rep</t>
  </si>
  <si>
    <t>Cermak, Tony &amp; Dayna (5551) 15%</t>
  </si>
  <si>
    <t>Price, George &amp; Linda (5553) 15% min</t>
  </si>
  <si>
    <t>Gunderson, Paul (5557) 15% Min Rep</t>
  </si>
  <si>
    <t>Carroll, Sam &amp; Joanne (5560)015%</t>
  </si>
  <si>
    <t>Antoniuk, Jeanette (5561) 15% Retiree</t>
  </si>
  <si>
    <t>Flammini, Steven &amp; Sandra (5563) 15% min rep</t>
  </si>
  <si>
    <t>Hinke Special (5565) 10%</t>
  </si>
  <si>
    <t>Burton, Paul (5566) 15%</t>
  </si>
  <si>
    <t>Joseph Special (5573) 10%</t>
  </si>
  <si>
    <t>Chau, Kenny (5576) 15%</t>
  </si>
  <si>
    <t>Billings, Judy (5584) 15%</t>
  </si>
  <si>
    <t>Ciganic, Adrian (5591) 15% min rep</t>
  </si>
  <si>
    <t>Halligan Special (5595) 10%</t>
  </si>
  <si>
    <t>Bevan, Rod &amp; Joyce (5597) 15% min rep</t>
  </si>
  <si>
    <t>Huston, Richard (5600) 15% Min</t>
  </si>
  <si>
    <t>Roelants, Renee (5606) 15% min rep</t>
  </si>
  <si>
    <t>Seever, Eric &amp; Angela (5610) 15%</t>
  </si>
  <si>
    <t>Townsend, Jeffrey (5612) 10%</t>
  </si>
  <si>
    <t>Black, Helen (5619) 15%</t>
  </si>
  <si>
    <t>Pierce, Holly and Travis (5622) 15%</t>
  </si>
  <si>
    <t>Bogen, Mark (5625) 15%</t>
  </si>
  <si>
    <t>Huang, Echo (5627) 15%</t>
  </si>
  <si>
    <t>Cote, Jennifer (5628) 15%</t>
  </si>
  <si>
    <t>Farmer, Aaron &amp; Lydia (5634) 15%</t>
  </si>
  <si>
    <t>Matheny, Scott &amp; Kathy (5636) 15%</t>
  </si>
  <si>
    <t>Mills, Jessica (5638) 15%</t>
  </si>
  <si>
    <t>Vest, Mary Ann (5640) 15%</t>
  </si>
  <si>
    <t>Coleman, Fred &amp; Pixie (5641) 15%</t>
  </si>
  <si>
    <t>Makin, Steve &amp; Cathy (5643) 15%</t>
  </si>
  <si>
    <t>Twin Cities Scholarships (5644) 0% {Stynsberg}</t>
  </si>
  <si>
    <t>Douglass Special (5648) 10%</t>
  </si>
  <si>
    <t>Lassiter, Jordan &amp; Rebekah (5649) 15% min</t>
  </si>
  <si>
    <t>Tippery, Gabriel (5652) 15% min</t>
  </si>
  <si>
    <t>Mannon Special (5653) 10%</t>
  </si>
  <si>
    <t>Haislip, Kevin (5656) 15% min</t>
  </si>
  <si>
    <t>Stynsberg, JaNae (5659) 15%</t>
  </si>
  <si>
    <t>Yu, Terry (5661) 15%</t>
  </si>
  <si>
    <t>Davis Special (5664) 10%</t>
  </si>
  <si>
    <t>Spady Special (5668) 10%</t>
  </si>
  <si>
    <t>Lackey, Heather (5671)15%</t>
  </si>
  <si>
    <t>Chen Special (5683) min rep 15%</t>
  </si>
  <si>
    <t>Shirk, Carl &amp; Lesley (5687) 15%</t>
  </si>
  <si>
    <t>Fitgerald Special(5691) min rep 10%</t>
  </si>
  <si>
    <t>Jaletta, Blen  (5693) 15%</t>
  </si>
  <si>
    <t>Germann Special (5694) 10%</t>
  </si>
  <si>
    <t>McCoy Special (5699) 10%</t>
  </si>
  <si>
    <t>Townsend, Opal (5708) 8.5%</t>
  </si>
  <si>
    <t>Yamazawa, Naomi (5709) 15%</t>
  </si>
  <si>
    <t>Chen, Denise (5710) 15% min</t>
  </si>
  <si>
    <t>Bullington Special (5731) 10%</t>
  </si>
  <si>
    <t>Elisha Special (5733) 10%</t>
  </si>
  <si>
    <t>Lin, Luisa &amp; David (5736) 15%</t>
  </si>
  <si>
    <t>Menge, Sarah (5737) 15%</t>
  </si>
  <si>
    <t>Camomile, Jim &amp; Lisa (5738) 15%</t>
  </si>
  <si>
    <t>Mills, Ron &amp; Beth (5751) 15%</t>
  </si>
  <si>
    <t>South Florida Ops (5760) 15% {Germann}</t>
  </si>
  <si>
    <t>South Florida Events (5761) 5%5% {Germann}</t>
  </si>
  <si>
    <t>Halferty, Sarah (5763) 15% min</t>
  </si>
  <si>
    <t>Kansas City Area Scholarships (5770) 0% {Douglas}</t>
  </si>
  <si>
    <t>Watson, Luke &amp; Maudie (5772) 15%</t>
  </si>
  <si>
    <t>Simpson, Jimmy &amp; Chloe (5773) 15%</t>
  </si>
  <si>
    <t>Zhao, Yun-Juan (5781) min rep 15%</t>
  </si>
  <si>
    <t>Caddell, Angela (5784) 15%</t>
  </si>
  <si>
    <t>Webster Special Fund (5789) 10%</t>
  </si>
  <si>
    <t>Mitchell, Bill (5792) 15%</t>
  </si>
  <si>
    <t>Webster, Erna (5795) 15%</t>
  </si>
  <si>
    <t>Houston City (5797) 15% {Yabuki}</t>
  </si>
  <si>
    <t>Houston Events (5798) 5%5% {Jackson}</t>
  </si>
  <si>
    <t>Boston Student Activity (5799) 15% {Hope}</t>
  </si>
  <si>
    <t>Ann Arbor Bible  (5800) 5% {champoux}</t>
  </si>
  <si>
    <t>Spokane, WA (5803) 15% {zeigler}</t>
  </si>
  <si>
    <t>Chicago, IL (5808) 15% {ingram}</t>
  </si>
  <si>
    <t>Cincinati City (5809) 10% {Germann}</t>
  </si>
  <si>
    <t>UT Arlington Student Activity (5811) 15% {bunyard}</t>
  </si>
  <si>
    <t>Training Events (5812) 15% {decker}</t>
  </si>
  <si>
    <t>Washington DC (5813) 15% {Sigman}</t>
  </si>
  <si>
    <t>Eugene Area (5815) 15% {smith}</t>
  </si>
  <si>
    <t>North Texas ISM (5816) 15% {yabuki}</t>
  </si>
  <si>
    <t>Twin Cities City (5820) 15% {Stynsberg}</t>
  </si>
  <si>
    <t>NYC (5821) 15% {Althouse}</t>
  </si>
  <si>
    <t>Univ of CA Irvine (5822) 15% {Pearce}</t>
  </si>
  <si>
    <t>Portland Events (5824) 5%5% {sinclair}</t>
  </si>
  <si>
    <t>Virginia Scholarships (5825) 0% {truex}</t>
  </si>
  <si>
    <t>Tempe (5829) 15% {boyle}</t>
  </si>
  <si>
    <t>Seattle City (5831) 15% {Frambe}</t>
  </si>
  <si>
    <t>Seattle Events (5832) 5%5% {Frambe}</t>
  </si>
  <si>
    <t>Albuquerque City (5836) 15% {Yabuki}</t>
  </si>
  <si>
    <t>Chicago Events (5838) 5%5% {ingram}</t>
  </si>
  <si>
    <t>AustinStudSponsorshp (5839) 0% {Yabuki}</t>
  </si>
  <si>
    <t>Hays, KS (5840) 15% {Yabuki}</t>
  </si>
  <si>
    <t>Baltimore (5841) 15% {tash}</t>
  </si>
  <si>
    <t>Boulder City Account (5842) 15% {jackson}</t>
  </si>
  <si>
    <t>Rocklin, CA (5845) FS 15% {zeigler}</t>
  </si>
  <si>
    <t>Kearney, NE (5849) 15% {Jackson}</t>
  </si>
  <si>
    <t>Phoenix Fundraising Evnt (5850) 5%5% {crowell}</t>
  </si>
  <si>
    <t>TCU Campus Ministyr (5851) 15% {bunyard}</t>
  </si>
  <si>
    <t>Muslim Task (5853) 0% {halverson}</t>
  </si>
  <si>
    <t>East Bay Events (5855) 5%5% {harper}</t>
  </si>
  <si>
    <t>Buffalo Student Conf (5860) 0% {manta}</t>
  </si>
  <si>
    <t>Rocky Mtn Events (5861) 5%5% {jackson}</t>
  </si>
  <si>
    <t>Southeast Michigan (5863) 15% {Germann}</t>
  </si>
  <si>
    <t>Nebraska State (5867) 15% {jackson}</t>
  </si>
  <si>
    <t>Bakersfield, CA(5868) 15% {davis}</t>
  </si>
  <si>
    <t>Western Region Scholarship (5870) 0% {zeigler}</t>
  </si>
  <si>
    <t>Pueblo, CO (5871)  15% {jackson}</t>
  </si>
  <si>
    <t>Denver City (5872) 15% {mills}</t>
  </si>
  <si>
    <t>Bozeman, MT City (5874) 15% {Sodergren}</t>
  </si>
  <si>
    <t>Dallas Student Spons (5878) 0% {Bunyard}</t>
  </si>
  <si>
    <t>St. Louis Events (5882) 5%5% {Weston}</t>
  </si>
  <si>
    <t>Irvine, CA Event (5883) 5% 5% {apgsr}</t>
  </si>
  <si>
    <t>Irvine, CA (5884) 15% {apgar}</t>
  </si>
  <si>
    <t>LA/Orange Stud Spon (5885) 0% {pearce}</t>
  </si>
  <si>
    <t>Riverside County, CA (5886) 15% {zeigler}</t>
  </si>
  <si>
    <t>Ann Arbor Events (5888) 5%5% {champ l}</t>
  </si>
  <si>
    <t>UT Arlington (5890) 15% {bunyard}</t>
  </si>
  <si>
    <t>SMU Min/Dallas (5893) 15% {yabuki}</t>
  </si>
  <si>
    <t>Maine &amp; New Hamp (5894) 15% {webster}</t>
  </si>
  <si>
    <t>Boston Events (5895) 5%5% {Hope}</t>
  </si>
  <si>
    <t>NE Region Events (5896) 5%5% {hope}</t>
  </si>
  <si>
    <t>Dallas Area Internships (5898) 15% {Yabuki}</t>
  </si>
  <si>
    <t>Mitchell Special (5899) 10%</t>
  </si>
  <si>
    <t>LA County Events (5900) 5%5% {pearce}</t>
  </si>
  <si>
    <t>LA/So Cal Ops (5901) 15% {pearce}</t>
  </si>
  <si>
    <t>San Jose, CA (5902) 15% {zeigler}</t>
  </si>
  <si>
    <t>Vermillion, SD (5903) 15% {jackson}</t>
  </si>
  <si>
    <t>Crowell Special (5905) 10%</t>
  </si>
  <si>
    <t>San Diego Events (5910) 5%5% {maneevone}</t>
  </si>
  <si>
    <t>Harper Special (5913) 10%</t>
  </si>
  <si>
    <t>Chan, Samuel (5917) min rep 15%</t>
  </si>
  <si>
    <t>Raybon, Debbie (5921) 15%</t>
  </si>
  <si>
    <t>Lee, Eva (5956) 15%</t>
  </si>
  <si>
    <t>Friends International UK (5963) 5%</t>
  </si>
  <si>
    <t>Annunities/Trusts/Wills (5999) 0%</t>
  </si>
  <si>
    <t>ISI HO Building Campaign (7900) 0%</t>
  </si>
  <si>
    <t>Larson, Ruth (5168) min rep 15%</t>
  </si>
  <si>
    <t>Dodd, Lisa &amp; Chuck (5743) 15%</t>
  </si>
  <si>
    <t>Undergraduate Ministries AZ</t>
  </si>
  <si>
    <t>Washington, Dennis (5916) 15%</t>
  </si>
  <si>
    <t>Weir, John (5918) 15%</t>
  </si>
  <si>
    <t>Woo, Rebecca (5920) 15%</t>
  </si>
  <si>
    <t>Kopp, Rob (5922) 15%</t>
  </si>
  <si>
    <t>Finance (3200) 0% {Spengler}</t>
  </si>
  <si>
    <t>If Dept unknown, lookup here</t>
  </si>
  <si>
    <t>Shaw</t>
  </si>
  <si>
    <t>Tovar</t>
  </si>
  <si>
    <t>Decker</t>
  </si>
  <si>
    <t>Bolton</t>
  </si>
  <si>
    <t>Zeigler</t>
  </si>
  <si>
    <t>Germann</t>
  </si>
  <si>
    <t>Yabuki</t>
  </si>
  <si>
    <t>Townsend</t>
  </si>
  <si>
    <t>Larson</t>
  </si>
  <si>
    <t>jackson</t>
  </si>
  <si>
    <t>prensner</t>
  </si>
  <si>
    <t>MillerR</t>
  </si>
  <si>
    <t>zeigler</t>
  </si>
  <si>
    <t>Spengler</t>
  </si>
  <si>
    <t>Holland</t>
  </si>
  <si>
    <t>.</t>
  </si>
  <si>
    <t>Daniel, Kimberly (5144) 15%</t>
  </si>
  <si>
    <t>Ainsworth, Jacob (5145) 15%</t>
  </si>
  <si>
    <t>Mathew, Subhash (5146) 15%</t>
  </si>
  <si>
    <t>Executive Office (1100) 0%</t>
  </si>
  <si>
    <t>President's Contingency (1101) 0%</t>
  </si>
  <si>
    <t>Lahart Trust (1503) 0%</t>
  </si>
  <si>
    <t>Land Acquisition (1600) 0%</t>
  </si>
  <si>
    <t>Global Ministries (2500) {crowell, g}</t>
  </si>
  <si>
    <t>ISnt'l Singapore (2510) 0%</t>
  </si>
  <si>
    <t>IS International Misc Countries (2530) 0%</t>
  </si>
  <si>
    <t>Building (3000) 0%</t>
  </si>
  <si>
    <t>Operations (3100) 0%</t>
  </si>
  <si>
    <t>Expansion &amp; Recruitment (3150) 0%</t>
  </si>
  <si>
    <t>Interest/Div Income (3290) 0%</t>
  </si>
  <si>
    <t>Richland College, TX (5047) 15% {christofer}</t>
  </si>
  <si>
    <t>Disaster Relief Fund (5060) 25%</t>
  </si>
  <si>
    <t>Charlottesville, VA (5061) 15%</t>
  </si>
  <si>
    <t>Congdon, Gene &amp; Patti (5139) 15%</t>
  </si>
  <si>
    <t>LaShelle, Brett (5160) 15%</t>
  </si>
  <si>
    <t>Leadership Develoment (5165) 25%</t>
  </si>
  <si>
    <t>Udoko, Nsima (5177) 15%</t>
  </si>
  <si>
    <t>Eilers, Marc (5180) 15%</t>
  </si>
  <si>
    <t>Hayzlett, Paul &amp; Susan (5184) 15%</t>
  </si>
  <si>
    <t>Mac, TK &amp; Elizabeth</t>
  </si>
  <si>
    <t>Jonsson, Nancy (5189) 15%</t>
  </si>
  <si>
    <t>Casper, Hollie &amp; Jason  (5238) 15%</t>
  </si>
  <si>
    <t>Murchison, Marc &amp; Elise (5436) min rep 15%</t>
  </si>
  <si>
    <t>Manta, Don (5453) 15%</t>
  </si>
  <si>
    <t>Mammadov, Amy (5536) 15%</t>
  </si>
  <si>
    <t>Willis, Kristy (5620) 15%</t>
  </si>
  <si>
    <t>Samson, Jennifer (5632) 15%</t>
  </si>
  <si>
    <t>Buffalo, NY (5807) 15% {matheny}</t>
  </si>
  <si>
    <t>ST LOUIS (5833) 15% {Dugo}</t>
  </si>
  <si>
    <t>St. Louis Activities (5835) 15% {Dugo}</t>
  </si>
  <si>
    <t>Greensboro, NC (5847) 15% {Egan}</t>
  </si>
  <si>
    <t>Claassen, Gary (5908) 15%</t>
  </si>
  <si>
    <t>Dorsch, Bob (5911) 15%</t>
  </si>
  <si>
    <t>Dykstra, Judy &amp; Doug (5914) 15%</t>
  </si>
  <si>
    <t>Bastian, Doug &amp; Patty (5925) 15%</t>
  </si>
  <si>
    <t>Johnson, Geg &amp; Liz (5927) 15%</t>
  </si>
  <si>
    <t>Bunyard, Ron (9776) 15% intl</t>
  </si>
  <si>
    <t>National Ministry Fund Intl (9250) 0%</t>
  </si>
  <si>
    <t>DU Ministry Intl (9814) 15% {compton}</t>
  </si>
  <si>
    <t>Frost, Jim Intl (9307) 15%</t>
  </si>
  <si>
    <t>India/China Outreach (5101) 25%</t>
  </si>
  <si>
    <t>Curtis, Tyler (5190) 15%</t>
  </si>
  <si>
    <t>India Project (5242) 25%</t>
  </si>
  <si>
    <t>Ingram Special (5062) 10%</t>
  </si>
  <si>
    <t>Dumaresq, Rachel (5206)15%</t>
  </si>
  <si>
    <t>Wilson, Ben &amp; Rachel (5222) 15%</t>
  </si>
  <si>
    <t>Frost, John &amp; Carolyn (5216) 15%</t>
  </si>
  <si>
    <t>Lasche, Joan (5312) 15%</t>
  </si>
  <si>
    <t>Olson, Joahua (5235) 15%</t>
  </si>
  <si>
    <t>Voth, Lisa (5226) 15%</t>
  </si>
  <si>
    <t>Wolf, Charles (5218) 15%</t>
  </si>
  <si>
    <t>Ministry Department (2101) 0% {Tovar}</t>
  </si>
  <si>
    <t>Koester, Emily (5313) 15%</t>
  </si>
  <si>
    <t>Roth, Gregory (5327) 15%</t>
  </si>
  <si>
    <t>Kestle, Jeremy (5332) 15%</t>
  </si>
  <si>
    <t>Howard, Judith (5381) 15%</t>
  </si>
  <si>
    <t>Gilpin, Amber (5379) 15%</t>
  </si>
  <si>
    <t>Cherry, Doug (5354) 15%</t>
  </si>
  <si>
    <t>Petrick, Chris (5389) 15%</t>
  </si>
  <si>
    <t>Portland Or (9826) 15%</t>
  </si>
  <si>
    <t>Yu, Terry (9661) 15%</t>
  </si>
  <si>
    <t>claassen, Gary (9908) 15%</t>
  </si>
  <si>
    <t>Cote, Jennifer (9628) 15%</t>
  </si>
  <si>
    <t>Anthony, Jeff (9394) 15%</t>
  </si>
  <si>
    <t>Cossette, Richard &amp; Carol (9336) 15%</t>
  </si>
  <si>
    <t>Pearce, Andy (9136) 15%</t>
  </si>
  <si>
    <t>CEO Transition Fund</t>
  </si>
  <si>
    <t>Paste backup documentation on backup up docs tab. Email/scan to requisitions@isionline.org</t>
  </si>
  <si>
    <t>Updated 08/15/2019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</si>
</sst>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\ mmmm\ dd\,\ yyyy"/>
    <numFmt numFmtId="166" formatCode="dddd"/>
    <numFmt numFmtId="167" formatCode="m/d/yy;@"/>
    <numFmt numFmtId="168" formatCode="[$-409]h:mm\ AM/PM;@"/>
    <numFmt numFmtId="169" formatCode="[$-F800]dddd\,\ mmmm\ dd\,\ yyyy"/>
    <numFmt numFmtId="170" formatCode="mm/dd/yy;@"/>
    <numFmt numFmtId="171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2"/>
      <color theme="0" tint="-0.249977111117893"/>
      <name val="Book Antiqua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color theme="1"/>
      <name val="Book Antiqua"/>
      <family val="2"/>
    </font>
    <font>
      <sz val="8"/>
      <color theme="0" tint="-0.24997711111789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6"/>
      <name val="Arial"/>
      <family val="2"/>
    </font>
    <font>
      <sz val="6"/>
      <name val="Arial"/>
      <family val="2"/>
    </font>
    <font>
      <sz val="16"/>
      <color rgb="FFFF000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8"/>
      <color rgb="FFFF0000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9"/>
      <color theme="0" tint="-0.249977111117893"/>
      <name val="Book Antiqua"/>
      <family val="2"/>
    </font>
    <font>
      <sz val="16"/>
      <color theme="1"/>
      <name val="Calibri"/>
      <family val="2"/>
      <scheme val="minor"/>
    </font>
    <font>
      <b/>
      <sz val="18"/>
      <color rgb="FFFF0000"/>
      <name val="Book Antiqua"/>
      <family val="1"/>
    </font>
    <font>
      <u val="singleAccounting"/>
      <sz val="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99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65">
    <xf numFmtId="0" fontId="0" fillId="0" borderId="0" xfId="0"/>
    <xf numFmtId="16" fontId="2" fillId="0" borderId="0" xfId="0" applyNumberFormat="1" applyFont="1" applyProtection="1"/>
    <xf numFmtId="0" fontId="2" fillId="0" borderId="0" xfId="0" applyFont="1" applyBorder="1" applyProtection="1"/>
    <xf numFmtId="164" fontId="2" fillId="0" borderId="0" xfId="0" applyNumberFormat="1" applyFont="1" applyProtection="1"/>
    <xf numFmtId="0" fontId="3" fillId="0" borderId="0" xfId="0" applyFont="1" applyAlignment="1">
      <alignment horizontal="right"/>
    </xf>
    <xf numFmtId="165" fontId="2" fillId="0" borderId="0" xfId="0" applyNumberFormat="1" applyFont="1" applyFill="1" applyBorder="1" applyProtection="1"/>
    <xf numFmtId="166" fontId="2" fillId="0" borderId="0" xfId="0" applyNumberFormat="1" applyFont="1" applyBorder="1" applyProtection="1"/>
    <xf numFmtId="0" fontId="3" fillId="0" borderId="0" xfId="0" applyFont="1"/>
    <xf numFmtId="167" fontId="4" fillId="0" borderId="0" xfId="0" applyNumberFormat="1" applyFont="1" applyAlignment="1" applyProtection="1">
      <alignment horizontal="left"/>
    </xf>
    <xf numFmtId="166" fontId="0" fillId="0" borderId="0" xfId="0" applyNumberFormat="1"/>
    <xf numFmtId="14" fontId="2" fillId="0" borderId="0" xfId="0" applyNumberFormat="1" applyFont="1" applyBorder="1" applyProtection="1"/>
    <xf numFmtId="18" fontId="2" fillId="0" borderId="0" xfId="0" applyNumberFormat="1" applyFont="1" applyBorder="1" applyProtection="1"/>
    <xf numFmtId="0" fontId="2" fillId="0" borderId="0" xfId="0" applyFont="1" applyProtection="1"/>
    <xf numFmtId="0" fontId="5" fillId="0" borderId="0" xfId="0" applyFont="1" applyBorder="1" applyAlignment="1" applyProtection="1"/>
    <xf numFmtId="0" fontId="6" fillId="0" borderId="0" xfId="0" applyFont="1" applyBorder="1" applyProtection="1"/>
    <xf numFmtId="0" fontId="6" fillId="0" borderId="0" xfId="0" applyFont="1" applyProtection="1"/>
    <xf numFmtId="0" fontId="3" fillId="0" borderId="1" xfId="0" applyFont="1" applyBorder="1"/>
    <xf numFmtId="0" fontId="0" fillId="3" borderId="0" xfId="0" applyFill="1"/>
    <xf numFmtId="0" fontId="3" fillId="0" borderId="2" xfId="0" applyFont="1" applyBorder="1"/>
    <xf numFmtId="0" fontId="3" fillId="0" borderId="3" xfId="0" applyFont="1" applyBorder="1"/>
    <xf numFmtId="16" fontId="0" fillId="0" borderId="0" xfId="0" applyNumberFormat="1"/>
    <xf numFmtId="169" fontId="0" fillId="0" borderId="0" xfId="0" applyNumberFormat="1"/>
    <xf numFmtId="0" fontId="8" fillId="0" borderId="0" xfId="3" applyNumberFormat="1" applyFont="1" applyAlignment="1">
      <alignment horizontal="left" vertical="top"/>
    </xf>
    <xf numFmtId="0" fontId="7" fillId="0" borderId="0" xfId="3" applyFill="1"/>
    <xf numFmtId="0" fontId="8" fillId="0" borderId="0" xfId="3" applyNumberFormat="1" applyFont="1" applyFill="1" applyAlignment="1">
      <alignment horizontal="left" vertical="top" wrapText="1"/>
    </xf>
    <xf numFmtId="0" fontId="9" fillId="0" borderId="0" xfId="0" applyFont="1" applyAlignment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0" fillId="0" borderId="0" xfId="0" applyBorder="1" applyProtection="1"/>
    <xf numFmtId="0" fontId="13" fillId="0" borderId="0" xfId="0" applyFont="1" applyProtection="1"/>
    <xf numFmtId="0" fontId="3" fillId="0" borderId="4" xfId="0" applyFont="1" applyBorder="1" applyAlignment="1" applyProtection="1">
      <alignment horizontal="center" wrapText="1"/>
    </xf>
    <xf numFmtId="170" fontId="14" fillId="5" borderId="5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/>
    <xf numFmtId="0" fontId="0" fillId="0" borderId="5" xfId="0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5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right" vertical="center"/>
    </xf>
    <xf numFmtId="0" fontId="21" fillId="0" borderId="5" xfId="0" applyFont="1" applyBorder="1" applyAlignment="1" applyProtection="1">
      <alignment horizontal="right"/>
    </xf>
    <xf numFmtId="0" fontId="22" fillId="0" borderId="0" xfId="0" applyFont="1" applyBorder="1" applyAlignment="1" applyProtection="1"/>
    <xf numFmtId="0" fontId="23" fillId="0" borderId="10" xfId="0" applyFont="1" applyFill="1" applyBorder="1" applyAlignment="1" applyProtection="1">
      <alignment horizontal="center" vertical="center" textRotation="255" wrapText="1"/>
    </xf>
    <xf numFmtId="0" fontId="14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24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textRotation="255" wrapText="1"/>
    </xf>
    <xf numFmtId="0" fontId="14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right"/>
    </xf>
    <xf numFmtId="0" fontId="24" fillId="0" borderId="8" xfId="0" applyFont="1" applyFill="1" applyBorder="1" applyAlignment="1" applyProtection="1">
      <alignment horizontal="center"/>
    </xf>
    <xf numFmtId="0" fontId="27" fillId="8" borderId="4" xfId="0" applyFont="1" applyFill="1" applyBorder="1" applyAlignment="1" applyProtection="1">
      <alignment horizontal="left"/>
    </xf>
    <xf numFmtId="0" fontId="27" fillId="8" borderId="8" xfId="0" applyFont="1" applyFill="1" applyBorder="1" applyProtection="1"/>
    <xf numFmtId="0" fontId="27" fillId="9" borderId="8" xfId="0" applyFont="1" applyFill="1" applyBorder="1" applyAlignment="1" applyProtection="1">
      <alignment horizontal="center"/>
    </xf>
    <xf numFmtId="0" fontId="27" fillId="8" borderId="7" xfId="0" applyFont="1" applyFill="1" applyBorder="1" applyAlignment="1" applyProtection="1">
      <alignment horizontal="center"/>
    </xf>
    <xf numFmtId="0" fontId="27" fillId="8" borderId="4" xfId="0" applyFont="1" applyFill="1" applyBorder="1" applyAlignment="1" applyProtection="1">
      <alignment horizontal="center"/>
    </xf>
    <xf numFmtId="0" fontId="27" fillId="9" borderId="3" xfId="0" applyFont="1" applyFill="1" applyBorder="1" applyAlignment="1" applyProtection="1">
      <alignment horizontal="center"/>
    </xf>
    <xf numFmtId="0" fontId="27" fillId="9" borderId="7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4" fillId="5" borderId="5" xfId="0" applyFont="1" applyFill="1" applyBorder="1" applyAlignment="1" applyProtection="1">
      <alignment horizontal="center"/>
      <protection locked="0"/>
    </xf>
    <xf numFmtId="43" fontId="14" fillId="5" borderId="5" xfId="1" applyFont="1" applyFill="1" applyBorder="1" applyProtection="1">
      <protection locked="0"/>
    </xf>
    <xf numFmtId="43" fontId="14" fillId="0" borderId="5" xfId="1" applyFont="1" applyBorder="1" applyAlignment="1" applyProtection="1">
      <alignment horizontal="center" wrapText="1"/>
    </xf>
    <xf numFmtId="0" fontId="0" fillId="0" borderId="5" xfId="0" applyFill="1" applyBorder="1" applyProtection="1"/>
    <xf numFmtId="43" fontId="14" fillId="0" borderId="5" xfId="1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  <protection locked="0"/>
    </xf>
    <xf numFmtId="1" fontId="14" fillId="0" borderId="5" xfId="0" applyNumberFormat="1" applyFont="1" applyFill="1" applyBorder="1" applyAlignment="1" applyProtection="1">
      <alignment horizontal="center"/>
      <protection locked="0"/>
    </xf>
    <xf numFmtId="43" fontId="14" fillId="0" borderId="5" xfId="1" applyFont="1" applyFill="1" applyBorder="1" applyProtection="1">
      <protection locked="0"/>
    </xf>
    <xf numFmtId="0" fontId="29" fillId="0" borderId="10" xfId="0" applyFont="1" applyBorder="1" applyAlignment="1" applyProtection="1"/>
    <xf numFmtId="0" fontId="29" fillId="0" borderId="11" xfId="0" applyFont="1" applyBorder="1" applyAlignment="1" applyProtection="1"/>
    <xf numFmtId="44" fontId="23" fillId="0" borderId="5" xfId="2" applyFont="1" applyBorder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Border="1" applyProtection="1"/>
    <xf numFmtId="0" fontId="0" fillId="0" borderId="0" xfId="0" applyBorder="1" applyAlignment="1" applyProtection="1"/>
    <xf numFmtId="0" fontId="15" fillId="0" borderId="0" xfId="0" applyFont="1" applyAlignment="1" applyProtection="1"/>
    <xf numFmtId="0" fontId="13" fillId="0" borderId="0" xfId="0" applyFont="1" applyAlignment="1" applyProtection="1"/>
    <xf numFmtId="0" fontId="2" fillId="11" borderId="0" xfId="0" applyFont="1" applyFill="1" applyProtection="1"/>
    <xf numFmtId="164" fontId="0" fillId="2" borderId="0" xfId="0" applyNumberFormat="1" applyFill="1" applyAlignment="1"/>
    <xf numFmtId="171" fontId="14" fillId="5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3" fillId="0" borderId="4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18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14" fontId="12" fillId="5" borderId="0" xfId="0" applyNumberFormat="1" applyFont="1" applyFill="1" applyBorder="1" applyAlignment="1" applyProtection="1">
      <alignment horizontal="left"/>
    </xf>
    <xf numFmtId="0" fontId="33" fillId="0" borderId="0" xfId="0" applyFont="1" applyFill="1" applyAlignment="1">
      <alignment horizontal="left" wrapText="1"/>
    </xf>
    <xf numFmtId="0" fontId="3" fillId="0" borderId="0" xfId="0" applyFont="1" applyFill="1"/>
    <xf numFmtId="0" fontId="0" fillId="0" borderId="0" xfId="0" applyFill="1"/>
    <xf numFmtId="0" fontId="7" fillId="0" borderId="0" xfId="3" applyFill="1" applyAlignment="1">
      <alignment horizontal="left"/>
    </xf>
    <xf numFmtId="0" fontId="7" fillId="0" borderId="0" xfId="3" applyFill="1" applyAlignment="1"/>
    <xf numFmtId="0" fontId="0" fillId="0" borderId="0" xfId="0" applyFill="1" applyAlignment="1">
      <alignment horizontal="left" wrapText="1"/>
    </xf>
    <xf numFmtId="0" fontId="33" fillId="0" borderId="0" xfId="0" applyFont="1" applyFill="1" applyAlignment="1"/>
    <xf numFmtId="0" fontId="8" fillId="0" borderId="0" xfId="3" applyFont="1" applyFill="1" applyAlignment="1">
      <alignment horizontal="left" vertical="top" wrapText="1"/>
    </xf>
    <xf numFmtId="0" fontId="8" fillId="0" borderId="0" xfId="3" applyNumberFormat="1" applyFont="1" applyFill="1" applyAlignment="1">
      <alignment horizontal="left" vertical="top"/>
    </xf>
    <xf numFmtId="0" fontId="14" fillId="0" borderId="5" xfId="0" applyFont="1" applyFill="1" applyBorder="1" applyAlignment="1" applyProtection="1">
      <alignment horizontal="center"/>
    </xf>
    <xf numFmtId="0" fontId="0" fillId="10" borderId="0" xfId="0" applyFill="1"/>
    <xf numFmtId="0" fontId="15" fillId="0" borderId="22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28" fillId="0" borderId="4" xfId="0" applyFont="1" applyFill="1" applyBorder="1" applyAlignment="1" applyProtection="1">
      <alignment horizontal="center" wrapText="1"/>
      <protection locked="0"/>
    </xf>
    <xf numFmtId="0" fontId="28" fillId="0" borderId="13" xfId="0" applyFont="1" applyFill="1" applyBorder="1" applyAlignment="1" applyProtection="1">
      <alignment horizontal="center" wrapText="1"/>
      <protection locked="0"/>
    </xf>
    <xf numFmtId="0" fontId="28" fillId="0" borderId="6" xfId="0" applyFont="1" applyFill="1" applyBorder="1" applyAlignment="1" applyProtection="1">
      <alignment horizont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13" xfId="0" applyFont="1" applyFill="1" applyBorder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20" fillId="10" borderId="15" xfId="0" applyFont="1" applyFill="1" applyBorder="1" applyAlignment="1" applyProtection="1">
      <alignment horizontal="center"/>
    </xf>
    <xf numFmtId="0" fontId="20" fillId="10" borderId="16" xfId="0" applyFont="1" applyFill="1" applyBorder="1" applyAlignment="1" applyProtection="1">
      <alignment horizontal="center"/>
    </xf>
    <xf numFmtId="0" fontId="20" fillId="10" borderId="17" xfId="0" applyFont="1" applyFill="1" applyBorder="1" applyAlignment="1" applyProtection="1">
      <alignment horizontal="center"/>
    </xf>
    <xf numFmtId="0" fontId="20" fillId="0" borderId="18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left"/>
    </xf>
    <xf numFmtId="0" fontId="20" fillId="0" borderId="19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9" fillId="7" borderId="11" xfId="0" applyFont="1" applyFill="1" applyBorder="1" applyAlignment="1" applyProtection="1">
      <alignment horizontal="center" vertical="center" textRotation="255" wrapText="1"/>
    </xf>
    <xf numFmtId="0" fontId="19" fillId="7" borderId="14" xfId="0" applyFont="1" applyFill="1" applyBorder="1" applyAlignment="1" applyProtection="1">
      <alignment horizontal="center" vertical="center" textRotation="255" wrapText="1"/>
    </xf>
    <xf numFmtId="0" fontId="19" fillId="7" borderId="12" xfId="0" applyFont="1" applyFill="1" applyBorder="1" applyAlignment="1" applyProtection="1">
      <alignment horizontal="center" vertical="center" textRotation="255" wrapText="1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left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16" fontId="14" fillId="5" borderId="5" xfId="0" applyNumberFormat="1" applyFont="1" applyFill="1" applyBorder="1" applyAlignment="1" applyProtection="1">
      <alignment horizontal="left" vertical="center"/>
      <protection locked="0"/>
    </xf>
    <xf numFmtId="0" fontId="14" fillId="5" borderId="5" xfId="0" applyFont="1" applyFill="1" applyBorder="1" applyAlignment="1" applyProtection="1">
      <alignment horizontal="left" vertical="center"/>
      <protection locked="0"/>
    </xf>
    <xf numFmtId="14" fontId="14" fillId="5" borderId="4" xfId="0" applyNumberFormat="1" applyFont="1" applyFill="1" applyBorder="1" applyAlignment="1" applyProtection="1">
      <alignment horizontal="left"/>
      <protection locked="0"/>
    </xf>
    <xf numFmtId="14" fontId="14" fillId="5" borderId="13" xfId="0" applyNumberFormat="1" applyFont="1" applyFill="1" applyBorder="1" applyAlignment="1" applyProtection="1">
      <alignment horizontal="left"/>
      <protection locked="0"/>
    </xf>
    <xf numFmtId="14" fontId="14" fillId="5" borderId="6" xfId="0" applyNumberFormat="1" applyFont="1" applyFill="1" applyBorder="1" applyAlignment="1" applyProtection="1">
      <alignment horizontal="left"/>
      <protection locked="0"/>
    </xf>
    <xf numFmtId="0" fontId="22" fillId="5" borderId="5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center" wrapText="1"/>
      <protection locked="0"/>
    </xf>
    <xf numFmtId="0" fontId="14" fillId="5" borderId="13" xfId="0" applyFont="1" applyFill="1" applyBorder="1" applyAlignment="1" applyProtection="1">
      <alignment horizontal="center" wrapText="1"/>
      <protection locked="0"/>
    </xf>
    <xf numFmtId="0" fontId="14" fillId="5" borderId="6" xfId="0" applyFont="1" applyFill="1" applyBorder="1" applyAlignment="1" applyProtection="1">
      <alignment horizontal="center" wrapText="1"/>
      <protection locked="0"/>
    </xf>
    <xf numFmtId="0" fontId="32" fillId="4" borderId="0" xfId="0" applyFont="1" applyFill="1" applyAlignment="1" applyProtection="1">
      <alignment horizontal="center" wrapText="1"/>
    </xf>
    <xf numFmtId="0" fontId="11" fillId="3" borderId="0" xfId="0" applyFont="1" applyFill="1" applyAlignment="1" applyProtection="1">
      <alignment horizontal="center" wrapText="1"/>
    </xf>
    <xf numFmtId="18" fontId="12" fillId="0" borderId="0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4" fillId="6" borderId="7" xfId="0" applyFont="1" applyFill="1" applyBorder="1" applyAlignment="1" applyProtection="1">
      <alignment horizontal="center"/>
    </xf>
    <xf numFmtId="0" fontId="14" fillId="6" borderId="8" xfId="0" applyFont="1" applyFill="1" applyBorder="1" applyAlignment="1" applyProtection="1">
      <alignment horizontal="center"/>
    </xf>
    <xf numFmtId="0" fontId="16" fillId="12" borderId="5" xfId="0" applyFont="1" applyFill="1" applyBorder="1" applyAlignment="1" applyProtection="1">
      <alignment horizontal="left"/>
      <protection locked="0"/>
    </xf>
    <xf numFmtId="0" fontId="31" fillId="0" borderId="4" xfId="0" applyFont="1" applyBorder="1" applyAlignment="1" applyProtection="1">
      <alignment horizontal="right"/>
    </xf>
    <xf numFmtId="0" fontId="31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12" xfId="0" applyFont="1" applyFill="1" applyBorder="1" applyAlignment="1" applyProtection="1">
      <alignment horizontal="center"/>
      <protection locked="0"/>
    </xf>
    <xf numFmtId="170" fontId="16" fillId="12" borderId="5" xfId="0" applyNumberFormat="1" applyFont="1" applyFill="1" applyBorder="1" applyAlignment="1" applyProtection="1">
      <alignment horizontal="left"/>
      <protection locked="0"/>
    </xf>
    <xf numFmtId="14" fontId="12" fillId="5" borderId="0" xfId="0" applyNumberFormat="1" applyFont="1" applyFill="1" applyBorder="1" applyAlignment="1" applyProtection="1">
      <alignment horizontal="left"/>
    </xf>
    <xf numFmtId="0" fontId="16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30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4">
    <dxf>
      <font>
        <color theme="0" tint="-0.14996795556505021"/>
      </font>
    </dxf>
    <dxf>
      <font>
        <color rgb="FFFFFF99"/>
      </font>
    </dxf>
    <dxf>
      <font>
        <color theme="6" tint="0.39994506668294322"/>
      </font>
    </dxf>
    <dxf>
      <font>
        <color rgb="FFFF0000"/>
      </font>
    </dxf>
  </dxfs>
  <tableStyles count="0" defaultTableStyle="TableStyleMedium2" defaultPivotStyle="PivotStyleLight16"/>
  <colors>
    <mruColors>
      <color rgb="FF9999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BreakPreview" zoomScaleNormal="100" zoomScaleSheetLayoutView="100" workbookViewId="0">
      <selection activeCell="G52" sqref="G52"/>
    </sheetView>
  </sheetViews>
  <sheetFormatPr defaultColWidth="9.140625" defaultRowHeight="15" x14ac:dyDescent="0.25"/>
  <cols>
    <col min="1" max="1" width="11.42578125" style="26" customWidth="1"/>
    <col min="2" max="2" width="14.140625" style="26" customWidth="1"/>
    <col min="3" max="3" width="16.28515625" style="26" customWidth="1"/>
    <col min="4" max="4" width="10.42578125" style="26" customWidth="1"/>
    <col min="5" max="5" width="26.5703125" style="26" customWidth="1"/>
    <col min="6" max="6" width="21.5703125" style="26" customWidth="1"/>
    <col min="7" max="7" width="16" style="26" customWidth="1"/>
    <col min="8" max="8" width="13.140625" style="26" customWidth="1"/>
    <col min="9" max="9" width="0.85546875" style="26" customWidth="1"/>
    <col min="10" max="10" width="18.140625" style="26" customWidth="1"/>
    <col min="11" max="11" width="12.85546875" style="30" customWidth="1"/>
    <col min="12" max="12" width="17.42578125" style="30" bestFit="1" customWidth="1"/>
    <col min="13" max="13" width="9.140625" style="30"/>
    <col min="14" max="16384" width="9.140625" style="26"/>
  </cols>
  <sheetData>
    <row r="1" spans="1:15" ht="25.5" customHeight="1" x14ac:dyDescent="0.4">
      <c r="A1" s="25" t="s">
        <v>528</v>
      </c>
      <c r="H1" s="27"/>
      <c r="I1" s="28"/>
      <c r="J1" s="29"/>
    </row>
    <row r="2" spans="1:15" ht="46.5" customHeight="1" x14ac:dyDescent="0.35">
      <c r="A2" s="139" t="str">
        <f ca="1">Lookups!H16</f>
        <v>The deadline for A/P vendor payments is Wednesday Aug 21 at noon.</v>
      </c>
      <c r="B2" s="139"/>
      <c r="C2" s="139"/>
      <c r="D2" s="139"/>
      <c r="E2" s="139"/>
      <c r="F2" s="140" t="s">
        <v>976</v>
      </c>
      <c r="G2" s="140"/>
      <c r="H2" s="140"/>
      <c r="I2" s="140"/>
      <c r="J2" s="140"/>
      <c r="L2" s="2" t="s">
        <v>1</v>
      </c>
      <c r="M2" s="89">
        <f ca="1">datefilledout</f>
        <v>43692</v>
      </c>
      <c r="N2" s="12" t="str">
        <f ca="1">TEXT(datefilledout,"DDDD")</f>
        <v>Thursday</v>
      </c>
      <c r="O2" s="89"/>
    </row>
    <row r="3" spans="1:15" ht="18.75" customHeight="1" x14ac:dyDescent="0.25">
      <c r="A3" s="31" t="s">
        <v>529</v>
      </c>
      <c r="L3" s="2" t="s">
        <v>530</v>
      </c>
      <c r="M3" s="141">
        <f ca="1">currenttime</f>
        <v>43692.464819675923</v>
      </c>
      <c r="N3" s="142"/>
      <c r="O3" s="88"/>
    </row>
    <row r="4" spans="1:15" ht="31.35" customHeight="1" x14ac:dyDescent="0.35">
      <c r="A4" s="32" t="s">
        <v>531</v>
      </c>
      <c r="B4" s="33"/>
      <c r="C4" s="146" t="s">
        <v>532</v>
      </c>
      <c r="D4" s="147"/>
      <c r="E4" s="143" t="str">
        <f>VLOOKUP(F15,Fund_codes,2,)</f>
        <v xml:space="preserve"> </v>
      </c>
      <c r="F4" s="144"/>
      <c r="G4" s="35" t="s">
        <v>533</v>
      </c>
      <c r="H4" s="145"/>
      <c r="I4" s="145"/>
      <c r="J4" s="145"/>
      <c r="L4" s="2" t="s">
        <v>534</v>
      </c>
      <c r="M4" s="87">
        <f>deadlinetime</f>
        <v>0.5</v>
      </c>
      <c r="N4" s="87"/>
      <c r="O4" s="88"/>
    </row>
    <row r="5" spans="1:15" ht="19.5" customHeight="1" x14ac:dyDescent="0.3">
      <c r="A5" s="148" t="s">
        <v>535</v>
      </c>
      <c r="B5" s="150"/>
      <c r="C5" s="151"/>
      <c r="D5" s="151"/>
      <c r="E5" s="151"/>
      <c r="F5" s="152"/>
      <c r="G5" s="35" t="s">
        <v>536</v>
      </c>
      <c r="H5" s="156"/>
      <c r="I5" s="156"/>
      <c r="J5" s="156"/>
      <c r="L5" s="36" t="s">
        <v>2</v>
      </c>
      <c r="M5" s="157" t="e">
        <f>duedate</f>
        <v>#NAME?</v>
      </c>
      <c r="N5" s="157"/>
      <c r="O5" s="157"/>
    </row>
    <row r="6" spans="1:15" ht="24" customHeight="1" x14ac:dyDescent="0.3">
      <c r="A6" s="149"/>
      <c r="B6" s="153"/>
      <c r="C6" s="154"/>
      <c r="D6" s="154"/>
      <c r="E6" s="154"/>
      <c r="F6" s="155"/>
      <c r="G6" s="37" t="s">
        <v>537</v>
      </c>
      <c r="H6" s="158"/>
      <c r="I6" s="158"/>
      <c r="J6" s="158"/>
      <c r="L6" s="2"/>
      <c r="M6" s="2" t="e">
        <f>VLOOKUP(duedate,Deadlines,3,TRUE)</f>
        <v>#NAME?</v>
      </c>
      <c r="N6" s="12"/>
      <c r="O6" s="12"/>
    </row>
    <row r="7" spans="1:15" ht="22.5" customHeight="1" x14ac:dyDescent="0.3">
      <c r="A7" s="119" t="s">
        <v>538</v>
      </c>
      <c r="B7" s="122"/>
      <c r="C7" s="123"/>
      <c r="D7" s="123"/>
      <c r="E7" s="123"/>
      <c r="F7" s="124"/>
      <c r="G7" s="38" t="s">
        <v>539</v>
      </c>
      <c r="H7" s="125" t="str">
        <f ca="1">UPPER(LEFT(B7,3)&amp;RIGHT(B7,2)&amp;IF(Due_Date&gt;0,Due_Date,IF(OR(Date_Filed&lt;&gt;"",Date_Filed&gt;0),Date_Filed,TODAY())))</f>
        <v>43692</v>
      </c>
      <c r="I7" s="125"/>
      <c r="J7" s="125"/>
      <c r="L7" s="2"/>
      <c r="M7" s="2"/>
      <c r="N7" s="12"/>
      <c r="O7" s="12"/>
    </row>
    <row r="8" spans="1:15" ht="22.5" customHeight="1" x14ac:dyDescent="0.25">
      <c r="A8" s="120"/>
      <c r="B8" s="126"/>
      <c r="C8" s="127"/>
      <c r="D8" s="127"/>
      <c r="E8" s="127"/>
      <c r="F8" s="128"/>
      <c r="G8" s="39" t="s">
        <v>540</v>
      </c>
      <c r="H8" s="129"/>
      <c r="I8" s="130"/>
      <c r="J8" s="130"/>
    </row>
    <row r="9" spans="1:15" ht="22.5" customHeight="1" x14ac:dyDescent="0.25">
      <c r="A9" s="120"/>
      <c r="B9" s="126"/>
      <c r="C9" s="127"/>
      <c r="D9" s="127"/>
      <c r="E9" s="127"/>
      <c r="F9" s="128"/>
      <c r="G9" s="40" t="s">
        <v>541</v>
      </c>
      <c r="H9" s="131"/>
      <c r="I9" s="132"/>
      <c r="J9" s="133"/>
    </row>
    <row r="10" spans="1:15" ht="29.45" customHeight="1" x14ac:dyDescent="0.3">
      <c r="A10" s="121"/>
      <c r="B10" s="126"/>
      <c r="C10" s="127"/>
      <c r="D10" s="127"/>
      <c r="E10" s="127"/>
      <c r="F10" s="128"/>
      <c r="G10" s="37" t="s">
        <v>542</v>
      </c>
      <c r="H10" s="134" t="s">
        <v>4</v>
      </c>
      <c r="I10" s="134"/>
      <c r="J10" s="134"/>
      <c r="K10" s="41"/>
    </row>
    <row r="11" spans="1:15" ht="11.45" customHeight="1" x14ac:dyDescent="0.3">
      <c r="A11" s="42"/>
      <c r="B11" s="43"/>
      <c r="C11" s="43"/>
      <c r="D11" s="43"/>
      <c r="E11" s="43"/>
      <c r="F11" s="43"/>
      <c r="G11" s="44"/>
      <c r="H11" s="45"/>
      <c r="I11" s="45"/>
      <c r="J11" s="45"/>
      <c r="K11" s="41"/>
      <c r="L11" s="34" t="str">
        <f>_xlfn.IFNA(IF(D15=300,"Tovar",IF(D15=500,"",VLOOKUP(F15,projects!I6:J34,2,))),"")</f>
        <v/>
      </c>
    </row>
    <row r="12" spans="1:15" ht="29.45" customHeight="1" x14ac:dyDescent="0.35">
      <c r="A12" s="46" t="s">
        <v>543</v>
      </c>
      <c r="B12" s="135"/>
      <c r="C12" s="135"/>
      <c r="D12" s="135"/>
      <c r="E12" s="135"/>
      <c r="F12" s="135"/>
      <c r="G12" s="135"/>
      <c r="H12" s="135"/>
      <c r="I12" s="135"/>
      <c r="J12" s="135"/>
      <c r="K12" s="41"/>
    </row>
    <row r="13" spans="1:15" ht="9.6" customHeight="1" x14ac:dyDescent="0.3">
      <c r="A13" s="47"/>
      <c r="B13" s="48"/>
      <c r="C13" s="48"/>
      <c r="D13" s="48"/>
      <c r="E13" s="48"/>
      <c r="F13" s="48"/>
      <c r="G13" s="49"/>
      <c r="H13" s="50"/>
      <c r="I13" s="50"/>
      <c r="J13" s="50"/>
      <c r="K13" s="41"/>
    </row>
    <row r="14" spans="1:15" s="31" customFormat="1" x14ac:dyDescent="0.25">
      <c r="A14" s="51" t="s">
        <v>544</v>
      </c>
      <c r="B14" s="52"/>
      <c r="C14" s="53"/>
      <c r="D14" s="54" t="s">
        <v>545</v>
      </c>
      <c r="E14" s="54" t="s">
        <v>546</v>
      </c>
      <c r="F14" s="55" t="s">
        <v>547</v>
      </c>
      <c r="G14" s="56" t="s">
        <v>548</v>
      </c>
      <c r="H14" s="56" t="s">
        <v>549</v>
      </c>
      <c r="I14" s="56"/>
      <c r="J14" s="57" t="s">
        <v>550</v>
      </c>
      <c r="K14" s="58"/>
    </row>
    <row r="15" spans="1:15" ht="36" customHeight="1" x14ac:dyDescent="0.25">
      <c r="A15" s="136" t="s">
        <v>12</v>
      </c>
      <c r="B15" s="137"/>
      <c r="C15" s="138"/>
      <c r="D15" s="99">
        <f>_xlfn.IFNA(VLOOKUP(F15,Fund_codes,4,),"")</f>
        <v>0</v>
      </c>
      <c r="E15" s="85" t="str">
        <f>VLOOKUP(E16,GLcodes,2,)</f>
        <v xml:space="preserve"> </v>
      </c>
      <c r="F15" s="59" t="s">
        <v>12</v>
      </c>
      <c r="G15" s="78"/>
      <c r="H15" s="60"/>
      <c r="I15" s="34"/>
      <c r="J15" s="61" t="str">
        <f>IF($H$9="","Enter Date Needed",H15*G15)</f>
        <v>Enter Date Needed</v>
      </c>
    </row>
    <row r="16" spans="1:15" ht="15.75" customHeight="1" x14ac:dyDescent="0.25">
      <c r="A16" s="104" t="str">
        <f>IF(AND(E15&lt;30000,$E$4&gt;0),"Please talk with Finance","")</f>
        <v/>
      </c>
      <c r="B16" s="105"/>
      <c r="C16" s="106"/>
      <c r="D16" s="99"/>
      <c r="E16" s="83" t="s">
        <v>11</v>
      </c>
      <c r="F16" s="84" t="s">
        <v>888</v>
      </c>
      <c r="G16" s="65"/>
      <c r="H16" s="66"/>
      <c r="I16" s="62"/>
      <c r="J16" s="63"/>
    </row>
    <row r="17" spans="1:10" ht="36" customHeight="1" x14ac:dyDescent="0.25">
      <c r="A17" s="107"/>
      <c r="B17" s="108"/>
      <c r="C17" s="109"/>
      <c r="D17" s="99">
        <f>_xlfn.IFNA(VLOOKUP(F17,Fund_codes,4,),"")</f>
        <v>0</v>
      </c>
      <c r="E17" s="86" t="str">
        <f>VLOOKUP(E18,GLcodes,2,)</f>
        <v xml:space="preserve"> </v>
      </c>
      <c r="F17" s="64" t="s">
        <v>12</v>
      </c>
      <c r="G17" s="65"/>
      <c r="H17" s="66"/>
      <c r="I17" s="62"/>
      <c r="J17" s="61" t="str">
        <f>IF($H$9="","Enter Date Needed",H17*G17)</f>
        <v>Enter Date Needed</v>
      </c>
    </row>
    <row r="18" spans="1:10" ht="15.75" customHeight="1" x14ac:dyDescent="0.25">
      <c r="A18" s="104" t="str">
        <f>IF(AND(E17&lt;30000,$E$4&gt;0),"Please talk with Finance","")</f>
        <v/>
      </c>
      <c r="B18" s="105"/>
      <c r="C18" s="106"/>
      <c r="D18" s="99"/>
      <c r="E18" s="83" t="s">
        <v>11</v>
      </c>
      <c r="F18" s="84" t="s">
        <v>888</v>
      </c>
      <c r="G18" s="65"/>
      <c r="H18" s="66"/>
      <c r="I18" s="62"/>
      <c r="J18" s="63"/>
    </row>
    <row r="19" spans="1:10" ht="36" customHeight="1" x14ac:dyDescent="0.25">
      <c r="A19" s="107"/>
      <c r="B19" s="108"/>
      <c r="C19" s="109"/>
      <c r="D19" s="99">
        <f>_xlfn.IFNA(VLOOKUP(F19,Fund_codes,4,),"")</f>
        <v>0</v>
      </c>
      <c r="E19" s="86" t="str">
        <f>VLOOKUP(E20,GLcodes,2,)</f>
        <v xml:space="preserve"> </v>
      </c>
      <c r="F19" s="64" t="s">
        <v>12</v>
      </c>
      <c r="G19" s="65"/>
      <c r="H19" s="66"/>
      <c r="I19" s="62"/>
      <c r="J19" s="61" t="str">
        <f>IF($H$9="","Enter Date Needed",H19*G19)</f>
        <v>Enter Date Needed</v>
      </c>
    </row>
    <row r="20" spans="1:10" ht="15.75" customHeight="1" x14ac:dyDescent="0.25">
      <c r="A20" s="104" t="str">
        <f>IF(AND(E19&lt;30000,$E$4&gt;0),"Please talk with Finance","")</f>
        <v/>
      </c>
      <c r="B20" s="105"/>
      <c r="C20" s="106"/>
      <c r="D20" s="99"/>
      <c r="E20" s="83" t="s">
        <v>11</v>
      </c>
      <c r="F20" s="84" t="s">
        <v>888</v>
      </c>
      <c r="G20" s="65"/>
      <c r="H20" s="66"/>
      <c r="I20" s="62"/>
      <c r="J20" s="63"/>
    </row>
    <row r="21" spans="1:10" ht="36" customHeight="1" x14ac:dyDescent="0.25">
      <c r="A21" s="107"/>
      <c r="B21" s="108"/>
      <c r="C21" s="109"/>
      <c r="D21" s="99">
        <f>_xlfn.IFNA(VLOOKUP(F21,Fund_codes,4,),"")</f>
        <v>0</v>
      </c>
      <c r="E21" s="86" t="str">
        <f>VLOOKUP(E22,GLcodes,2,)</f>
        <v xml:space="preserve"> </v>
      </c>
      <c r="F21" s="64" t="s">
        <v>12</v>
      </c>
      <c r="G21" s="65"/>
      <c r="H21" s="66"/>
      <c r="I21" s="62"/>
      <c r="J21" s="61" t="str">
        <f>IF($H$9="","Enter Date Needed",H21*G21)</f>
        <v>Enter Date Needed</v>
      </c>
    </row>
    <row r="22" spans="1:10" ht="15.75" customHeight="1" x14ac:dyDescent="0.25">
      <c r="A22" s="104" t="str">
        <f>IF(AND(E21&lt;30000,$E$4&gt;0),"Please talk with Finance","")</f>
        <v/>
      </c>
      <c r="B22" s="105"/>
      <c r="C22" s="106"/>
      <c r="D22" s="99"/>
      <c r="E22" s="83" t="s">
        <v>11</v>
      </c>
      <c r="F22" s="84" t="s">
        <v>888</v>
      </c>
      <c r="G22" s="65"/>
      <c r="H22" s="66"/>
      <c r="I22" s="62"/>
      <c r="J22" s="63"/>
    </row>
    <row r="23" spans="1:10" ht="36" customHeight="1" x14ac:dyDescent="0.25">
      <c r="A23" s="107"/>
      <c r="B23" s="108"/>
      <c r="C23" s="109"/>
      <c r="D23" s="99">
        <f>_xlfn.IFNA(VLOOKUP(F23,Fund_codes,4,),"")</f>
        <v>0</v>
      </c>
      <c r="E23" s="86" t="str">
        <f>VLOOKUP(E24,GLcodes,2,)</f>
        <v xml:space="preserve"> </v>
      </c>
      <c r="F23" s="64" t="s">
        <v>12</v>
      </c>
      <c r="G23" s="65"/>
      <c r="H23" s="66"/>
      <c r="I23" s="62"/>
      <c r="J23" s="61" t="str">
        <f>IF($H$9="","Enter Date Needed",H23*G23)</f>
        <v>Enter Date Needed</v>
      </c>
    </row>
    <row r="24" spans="1:10" ht="15.75" customHeight="1" x14ac:dyDescent="0.25">
      <c r="A24" s="104" t="str">
        <f>IF(AND(E23&lt;30000,$E$4&gt;0),"Please talk with Finance","")</f>
        <v/>
      </c>
      <c r="B24" s="105"/>
      <c r="C24" s="106"/>
      <c r="D24" s="99"/>
      <c r="E24" s="83" t="s">
        <v>11</v>
      </c>
      <c r="F24" s="84" t="s">
        <v>888</v>
      </c>
      <c r="G24" s="65"/>
      <c r="H24" s="66"/>
      <c r="I24" s="62"/>
      <c r="J24" s="63"/>
    </row>
    <row r="25" spans="1:10" ht="36" customHeight="1" x14ac:dyDescent="0.25">
      <c r="A25" s="107"/>
      <c r="B25" s="108"/>
      <c r="C25" s="109"/>
      <c r="D25" s="99">
        <f>_xlfn.IFNA(VLOOKUP(F25,Fund_codes,4,),"")</f>
        <v>0</v>
      </c>
      <c r="E25" s="86" t="str">
        <f>VLOOKUP(E26,GLcodes,2,)</f>
        <v xml:space="preserve"> </v>
      </c>
      <c r="F25" s="64" t="s">
        <v>12</v>
      </c>
      <c r="G25" s="65"/>
      <c r="H25" s="66"/>
      <c r="I25" s="62"/>
      <c r="J25" s="61" t="str">
        <f>IF($H$9="","Enter Date Needed",H25*G25)</f>
        <v>Enter Date Needed</v>
      </c>
    </row>
    <row r="26" spans="1:10" ht="15.75" customHeight="1" x14ac:dyDescent="0.25">
      <c r="A26" s="104" t="str">
        <f>IF(AND(E25&lt;30000,$E$4&gt;0),"Please talk with Finance","")</f>
        <v/>
      </c>
      <c r="B26" s="105"/>
      <c r="C26" s="106"/>
      <c r="D26" s="99"/>
      <c r="E26" s="83" t="s">
        <v>11</v>
      </c>
      <c r="F26" s="84" t="s">
        <v>888</v>
      </c>
      <c r="G26" s="65"/>
      <c r="H26" s="66"/>
      <c r="I26" s="62"/>
      <c r="J26" s="63"/>
    </row>
    <row r="27" spans="1:10" ht="36" customHeight="1" x14ac:dyDescent="0.25">
      <c r="A27" s="107"/>
      <c r="B27" s="108"/>
      <c r="C27" s="109"/>
      <c r="D27" s="99">
        <f>_xlfn.IFNA(VLOOKUP(F27,Fund_codes,4,),"")</f>
        <v>0</v>
      </c>
      <c r="E27" s="86" t="str">
        <f>VLOOKUP(E28,GLcodes,2,)</f>
        <v xml:space="preserve"> </v>
      </c>
      <c r="F27" s="64" t="s">
        <v>12</v>
      </c>
      <c r="G27" s="65"/>
      <c r="H27" s="66"/>
      <c r="I27" s="62"/>
      <c r="J27" s="61" t="str">
        <f>IF($H$9="","Enter Date Needed",H27*G27)</f>
        <v>Enter Date Needed</v>
      </c>
    </row>
    <row r="28" spans="1:10" ht="15.75" customHeight="1" x14ac:dyDescent="0.25">
      <c r="A28" s="104" t="str">
        <f>IF(AND(E27&lt;30000,$E$4&gt;0),"Please talk with Finance","")</f>
        <v/>
      </c>
      <c r="B28" s="105"/>
      <c r="C28" s="106"/>
      <c r="D28" s="99"/>
      <c r="E28" s="83" t="s">
        <v>11</v>
      </c>
      <c r="F28" s="84" t="s">
        <v>888</v>
      </c>
      <c r="G28" s="65"/>
      <c r="H28" s="66"/>
      <c r="I28" s="62"/>
      <c r="J28" s="63"/>
    </row>
    <row r="29" spans="1:10" ht="36" customHeight="1" x14ac:dyDescent="0.25">
      <c r="A29" s="107"/>
      <c r="B29" s="108"/>
      <c r="C29" s="109"/>
      <c r="D29" s="99">
        <f>_xlfn.IFNA(VLOOKUP(F29,Fund_codes,4,),"")</f>
        <v>0</v>
      </c>
      <c r="E29" s="86" t="str">
        <f>VLOOKUP(E30,GLcodes,2,)</f>
        <v xml:space="preserve"> </v>
      </c>
      <c r="F29" s="64" t="s">
        <v>12</v>
      </c>
      <c r="G29" s="65"/>
      <c r="H29" s="66"/>
      <c r="I29" s="62"/>
      <c r="J29" s="61" t="str">
        <f>IF($H$9="","Enter Date Needed",H29*G29)</f>
        <v>Enter Date Needed</v>
      </c>
    </row>
    <row r="30" spans="1:10" ht="15.75" customHeight="1" x14ac:dyDescent="0.25">
      <c r="A30" s="104" t="str">
        <f>IF(AND(E29&lt;30000,$E$4&gt;0),"Please talk with Finance","")</f>
        <v/>
      </c>
      <c r="B30" s="105"/>
      <c r="C30" s="106"/>
      <c r="D30" s="99"/>
      <c r="E30" s="83" t="s">
        <v>11</v>
      </c>
      <c r="F30" s="84" t="s">
        <v>888</v>
      </c>
      <c r="G30" s="65"/>
      <c r="H30" s="66"/>
      <c r="I30" s="62"/>
      <c r="J30" s="63"/>
    </row>
    <row r="31" spans="1:10" ht="36" customHeight="1" x14ac:dyDescent="0.25">
      <c r="A31" s="107"/>
      <c r="B31" s="108"/>
      <c r="C31" s="109"/>
      <c r="D31" s="99">
        <f>_xlfn.IFNA(VLOOKUP(F31,Fund_codes,4,),"")</f>
        <v>0</v>
      </c>
      <c r="E31" s="86" t="str">
        <f>VLOOKUP(E32,GLcodes,2,)</f>
        <v xml:space="preserve"> </v>
      </c>
      <c r="F31" s="64" t="s">
        <v>12</v>
      </c>
      <c r="G31" s="65"/>
      <c r="H31" s="66"/>
      <c r="I31" s="62"/>
      <c r="J31" s="61" t="str">
        <f>IF($H$9="","Enter Date Needed",H31*G31)</f>
        <v>Enter Date Needed</v>
      </c>
    </row>
    <row r="32" spans="1:10" ht="15.75" customHeight="1" x14ac:dyDescent="0.25">
      <c r="A32" s="104" t="str">
        <f>IF(AND(E31&lt;30000,$E$4&gt;0),"Please talk with Finance","")</f>
        <v/>
      </c>
      <c r="B32" s="105"/>
      <c r="C32" s="106"/>
      <c r="D32" s="99"/>
      <c r="E32" s="83" t="s">
        <v>11</v>
      </c>
      <c r="F32" s="84" t="s">
        <v>888</v>
      </c>
      <c r="G32" s="65"/>
      <c r="H32" s="66"/>
      <c r="I32" s="62"/>
      <c r="J32" s="63"/>
    </row>
    <row r="33" spans="1:15" ht="36" customHeight="1" x14ac:dyDescent="0.25">
      <c r="A33" s="107"/>
      <c r="B33" s="108"/>
      <c r="C33" s="109"/>
      <c r="D33" s="99">
        <f>_xlfn.IFNA(VLOOKUP(F33,Fund_codes,4,),"")</f>
        <v>0</v>
      </c>
      <c r="E33" s="86" t="str">
        <f>VLOOKUP(E34,GLcodes,2,)</f>
        <v xml:space="preserve"> </v>
      </c>
      <c r="F33" s="64" t="s">
        <v>12</v>
      </c>
      <c r="G33" s="65"/>
      <c r="H33" s="66"/>
      <c r="I33" s="62"/>
      <c r="J33" s="61" t="str">
        <f>IF($H$9="","Enter Date Needed",H33*G33)</f>
        <v>Enter Date Needed</v>
      </c>
    </row>
    <row r="34" spans="1:15" ht="15.75" customHeight="1" x14ac:dyDescent="0.25">
      <c r="A34" s="104" t="str">
        <f>IF(AND(E33&lt;30000,$E$4&gt;0),"Please talk with Finance","")</f>
        <v/>
      </c>
      <c r="B34" s="105"/>
      <c r="C34" s="106"/>
      <c r="D34" s="99"/>
      <c r="E34" s="83" t="s">
        <v>11</v>
      </c>
      <c r="F34" s="84" t="s">
        <v>888</v>
      </c>
      <c r="G34" s="65"/>
      <c r="H34" s="66"/>
      <c r="I34" s="62"/>
      <c r="J34" s="63"/>
    </row>
    <row r="35" spans="1:15" ht="36" customHeight="1" x14ac:dyDescent="0.25">
      <c r="A35" s="107"/>
      <c r="B35" s="108"/>
      <c r="C35" s="109"/>
      <c r="D35" s="99">
        <f>_xlfn.IFNA(VLOOKUP(F35,Fund_codes,4,),"")</f>
        <v>0</v>
      </c>
      <c r="E35" s="86" t="str">
        <f>VLOOKUP(E36,GLcodes,2,)</f>
        <v xml:space="preserve"> </v>
      </c>
      <c r="F35" s="64" t="s">
        <v>12</v>
      </c>
      <c r="G35" s="65"/>
      <c r="H35" s="66"/>
      <c r="I35" s="62"/>
      <c r="J35" s="61" t="str">
        <f>IF($H$9="","Enter Date Needed",H35*G35)</f>
        <v>Enter Date Needed</v>
      </c>
    </row>
    <row r="36" spans="1:15" ht="15.75" customHeight="1" x14ac:dyDescent="0.25">
      <c r="A36" s="104" t="str">
        <f>IF(AND(E35&lt;30000,$E$4&gt;0),"Please talk with Finance","")</f>
        <v/>
      </c>
      <c r="B36" s="105"/>
      <c r="C36" s="106"/>
      <c r="D36" s="99"/>
      <c r="E36" s="83" t="s">
        <v>11</v>
      </c>
      <c r="F36" s="84" t="s">
        <v>888</v>
      </c>
      <c r="G36" s="65"/>
      <c r="H36" s="66"/>
      <c r="I36" s="62"/>
      <c r="J36" s="63"/>
    </row>
    <row r="37" spans="1:15" ht="27.75" customHeight="1" thickBot="1" x14ac:dyDescent="0.3">
      <c r="F37" s="67" t="s">
        <v>551</v>
      </c>
      <c r="H37" s="67"/>
      <c r="I37" s="68"/>
      <c r="J37" s="69">
        <f>SUM(J15:J36)</f>
        <v>0</v>
      </c>
    </row>
    <row r="38" spans="1:15" ht="17.45" customHeight="1" thickTop="1" x14ac:dyDescent="0.25">
      <c r="A38" s="110" t="s">
        <v>552</v>
      </c>
      <c r="B38" s="111"/>
      <c r="C38" s="111"/>
      <c r="D38" s="112"/>
      <c r="G38" s="30"/>
    </row>
    <row r="39" spans="1:15" s="71" customFormat="1" ht="19.5" customHeight="1" x14ac:dyDescent="0.25">
      <c r="A39" s="113" t="str">
        <f>"Department Supervisor - "&amp;L11</f>
        <v xml:space="preserve">Department Supervisor - </v>
      </c>
      <c r="B39" s="114"/>
      <c r="C39" s="114"/>
      <c r="D39" s="115"/>
      <c r="E39" s="70" t="s">
        <v>553</v>
      </c>
      <c r="G39" s="72"/>
      <c r="K39" s="72"/>
      <c r="L39" s="72"/>
      <c r="M39" s="72"/>
      <c r="O39" s="26"/>
    </row>
    <row r="40" spans="1:15" s="71" customFormat="1" ht="26.25" customHeight="1" x14ac:dyDescent="0.25">
      <c r="A40" s="116"/>
      <c r="B40" s="117"/>
      <c r="C40" s="117"/>
      <c r="D40" s="118"/>
      <c r="E40" s="70" t="s">
        <v>554</v>
      </c>
      <c r="G40" s="73"/>
      <c r="K40" s="72"/>
      <c r="L40" s="72"/>
      <c r="M40" s="72"/>
    </row>
    <row r="41" spans="1:15" s="71" customFormat="1" ht="19.5" customHeight="1" x14ac:dyDescent="0.25">
      <c r="A41" s="113" t="s">
        <v>555</v>
      </c>
      <c r="B41" s="114"/>
      <c r="C41" s="114"/>
      <c r="D41" s="115"/>
      <c r="F41" s="74"/>
      <c r="G41" s="72"/>
      <c r="H41" s="74"/>
      <c r="I41" s="74"/>
      <c r="J41" s="74"/>
      <c r="K41" s="72"/>
      <c r="L41" s="72"/>
      <c r="M41" s="72"/>
      <c r="O41" s="26"/>
    </row>
    <row r="42" spans="1:15" s="71" customFormat="1" ht="26.25" customHeight="1" x14ac:dyDescent="0.25">
      <c r="A42" s="116"/>
      <c r="B42" s="117"/>
      <c r="C42" s="117"/>
      <c r="D42" s="118"/>
      <c r="E42" s="70" t="s">
        <v>556</v>
      </c>
      <c r="F42" s="74"/>
      <c r="G42" s="73"/>
      <c r="H42" s="74"/>
      <c r="I42" s="74"/>
      <c r="J42" s="74"/>
      <c r="K42" s="72"/>
      <c r="L42" s="72"/>
      <c r="M42" s="72"/>
    </row>
    <row r="43" spans="1:15" s="71" customFormat="1" ht="19.5" customHeight="1" x14ac:dyDescent="0.25">
      <c r="A43" s="113" t="s">
        <v>557</v>
      </c>
      <c r="B43" s="114"/>
      <c r="C43" s="114"/>
      <c r="D43" s="115"/>
      <c r="E43" s="70" t="s">
        <v>558</v>
      </c>
      <c r="F43" s="74"/>
      <c r="G43" s="72"/>
      <c r="H43" s="74"/>
      <c r="I43" s="74"/>
      <c r="J43" s="74"/>
      <c r="K43" s="72"/>
      <c r="L43" s="72"/>
      <c r="M43" s="72"/>
      <c r="O43" s="26"/>
    </row>
    <row r="44" spans="1:15" s="71" customFormat="1" ht="26.25" customHeight="1" thickBot="1" x14ac:dyDescent="0.3">
      <c r="A44" s="101"/>
      <c r="B44" s="102"/>
      <c r="C44" s="102"/>
      <c r="D44" s="103"/>
      <c r="G44" s="73"/>
      <c r="K44" s="72"/>
      <c r="L44" s="72"/>
      <c r="M44" s="72"/>
    </row>
    <row r="45" spans="1:15" ht="15.75" thickTop="1" x14ac:dyDescent="0.25">
      <c r="A45" s="75" t="s">
        <v>977</v>
      </c>
      <c r="B45" s="75"/>
      <c r="C45" s="75"/>
      <c r="D45" s="75"/>
      <c r="E45" s="75"/>
      <c r="F45" s="75"/>
      <c r="G45" s="75"/>
      <c r="H45" s="75"/>
      <c r="I45" s="75"/>
      <c r="J45" s="75"/>
    </row>
    <row r="46" spans="1:15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36"/>
    </row>
  </sheetData>
  <sheetProtection algorithmName="SHA-512" hashValue="6tWKFHmT5GP4JRJokEf6/WTk8AwJ1slkkCodwnZkAA6rXK2keJtD9Qmlt5GT7RQIB3bMlqLvFbOSlJeSE/Lg+A==" saltValue="mpQReDTtESrdhEhYk2TWrg==" spinCount="100000" sheet="1" objects="1" scenarios="1"/>
  <mergeCells count="50">
    <mergeCell ref="A5:A6"/>
    <mergeCell ref="B5:F6"/>
    <mergeCell ref="H5:J5"/>
    <mergeCell ref="M5:O5"/>
    <mergeCell ref="H6:J6"/>
    <mergeCell ref="A2:E2"/>
    <mergeCell ref="F2:J2"/>
    <mergeCell ref="M3:N3"/>
    <mergeCell ref="E4:F4"/>
    <mergeCell ref="H4:J4"/>
    <mergeCell ref="C4:D4"/>
    <mergeCell ref="A19:C19"/>
    <mergeCell ref="A7:A10"/>
    <mergeCell ref="B7:F7"/>
    <mergeCell ref="H7:J7"/>
    <mergeCell ref="B8:F8"/>
    <mergeCell ref="H8:J8"/>
    <mergeCell ref="B9:F9"/>
    <mergeCell ref="H9:J9"/>
    <mergeCell ref="B10:F10"/>
    <mergeCell ref="H10:J10"/>
    <mergeCell ref="B12:J12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4:D44"/>
    <mergeCell ref="A32:C32"/>
    <mergeCell ref="A33:C33"/>
    <mergeCell ref="A34:C34"/>
    <mergeCell ref="A35:C35"/>
    <mergeCell ref="A36:C36"/>
    <mergeCell ref="A38:D38"/>
    <mergeCell ref="A39:D39"/>
    <mergeCell ref="A40:D40"/>
    <mergeCell ref="A41:D41"/>
    <mergeCell ref="A42:D42"/>
    <mergeCell ref="A43:D43"/>
  </mergeCells>
  <conditionalFormatting sqref="J15:J36">
    <cfRule type="expression" dxfId="3" priority="4">
      <formula>$H$9=""</formula>
    </cfRule>
  </conditionalFormatting>
  <conditionalFormatting sqref="E4:F4">
    <cfRule type="expression" dxfId="2" priority="3">
      <formula>$E$4="lookup here"</formula>
    </cfRule>
  </conditionalFormatting>
  <conditionalFormatting sqref="F15">
    <cfRule type="expression" dxfId="1" priority="2">
      <formula>$E$15&lt;40000</formula>
    </cfRule>
  </conditionalFormatting>
  <conditionalFormatting sqref="H7:J7">
    <cfRule type="expression" dxfId="0" priority="1">
      <formula>$H$6&gt;0</formula>
    </cfRule>
  </conditionalFormatting>
  <dataValidations count="4">
    <dataValidation type="list" allowBlank="1" showInputMessage="1" showErrorMessage="1" sqref="E36 E22 E20 E24 E18 E26 E28 E30 E32 E34 E16" xr:uid="{00000000-0002-0000-0000-000000000000}">
      <formula1>GLtitles</formula1>
    </dataValidation>
    <dataValidation type="date" operator="greaterThan" showInputMessage="1" showErrorMessage="1" error="Date is required before requisition will be accepted by Finance." prompt="Please enter as MM/DD/YY" sqref="B4" xr:uid="{00000000-0002-0000-0000-000001000000}">
      <formula1>41091</formula1>
    </dataValidation>
    <dataValidation type="list" allowBlank="1" showInputMessage="1" showErrorMessage="1" sqref="H10:J11 H13:J13" xr:uid="{00000000-0002-0000-0000-000002000000}">
      <formula1>payment_type</formula1>
    </dataValidation>
    <dataValidation type="list" allowBlank="1" sqref="F18 F36 F34 F32 F30 F28 F26 F24 F22 F20" xr:uid="{00000000-0002-0000-0000-000003000000}">
      <formula1>$B$2:$B$664</formula1>
    </dataValidation>
  </dataValidations>
  <pageMargins left="0.7" right="0.7" top="0.75" bottom="0.75" header="0.3" footer="0.3"/>
  <pageSetup scale="60" orientation="portrait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4000000}">
          <x14:formula1>
            <xm:f>projects!$B$2:$B$678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T164"/>
  <sheetViews>
    <sheetView view="pageBreakPreview" zoomScale="60" zoomScaleNormal="100" workbookViewId="0"/>
  </sheetViews>
  <sheetFormatPr defaultRowHeight="15" x14ac:dyDescent="0.25"/>
  <sheetData>
    <row r="164" spans="20:20" x14ac:dyDescent="0.25">
      <c r="T164" t="s">
        <v>904</v>
      </c>
    </row>
  </sheetData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9"/>
  <sheetViews>
    <sheetView topLeftCell="A179" workbookViewId="0">
      <selection activeCell="B199" sqref="B199"/>
    </sheetView>
  </sheetViews>
  <sheetFormatPr defaultColWidth="8.85546875" defaultRowHeight="15" x14ac:dyDescent="0.25"/>
  <cols>
    <col min="1" max="1" width="15" style="95" customWidth="1"/>
    <col min="2" max="2" width="52.28515625" style="95" customWidth="1"/>
    <col min="3" max="4" width="8.85546875" style="92"/>
    <col min="5" max="5" width="8.85546875" style="100"/>
    <col min="6" max="6" width="28" style="92" customWidth="1"/>
    <col min="7" max="7" width="11.42578125" style="92" customWidth="1"/>
    <col min="8" max="14" width="8.85546875" style="92"/>
    <col min="15" max="15" width="39.5703125" style="92" bestFit="1" customWidth="1"/>
    <col min="16" max="16384" width="8.85546875" style="92"/>
  </cols>
  <sheetData>
    <row r="1" spans="1:16" ht="15" customHeight="1" x14ac:dyDescent="0.35">
      <c r="A1" s="90" t="s">
        <v>587</v>
      </c>
      <c r="B1" s="90" t="s">
        <v>588</v>
      </c>
      <c r="C1" s="91" t="s">
        <v>9</v>
      </c>
      <c r="D1" s="91" t="s">
        <v>10</v>
      </c>
      <c r="F1" s="93" t="s">
        <v>11</v>
      </c>
      <c r="G1" s="94" t="s">
        <v>12</v>
      </c>
      <c r="N1" s="91"/>
      <c r="O1" s="91"/>
      <c r="P1" s="91"/>
    </row>
    <row r="2" spans="1:16" ht="15" customHeight="1" x14ac:dyDescent="0.35">
      <c r="B2" s="96" t="s">
        <v>888</v>
      </c>
      <c r="C2" s="91"/>
      <c r="D2" s="91"/>
      <c r="F2" s="93"/>
      <c r="G2" s="94"/>
      <c r="N2" s="91"/>
      <c r="O2" s="91"/>
      <c r="P2" s="91"/>
    </row>
    <row r="3" spans="1:16" ht="15" customHeight="1" x14ac:dyDescent="0.25">
      <c r="A3" s="79" t="s">
        <v>12</v>
      </c>
      <c r="B3" s="80" t="s">
        <v>12</v>
      </c>
      <c r="C3" s="81"/>
      <c r="D3" s="82"/>
      <c r="F3" s="93"/>
      <c r="G3" s="94"/>
      <c r="N3" s="91"/>
      <c r="O3" s="91"/>
      <c r="P3" s="91"/>
    </row>
    <row r="4" spans="1:16" ht="15" customHeight="1" x14ac:dyDescent="0.25">
      <c r="A4" s="79">
        <v>1100</v>
      </c>
      <c r="B4" s="80" t="s">
        <v>908</v>
      </c>
      <c r="C4" s="81">
        <f t="shared" ref="C4:C67" si="0">A4</f>
        <v>1100</v>
      </c>
      <c r="D4" s="82">
        <v>100</v>
      </c>
      <c r="F4" s="93"/>
      <c r="G4" s="94"/>
      <c r="N4" s="91"/>
      <c r="O4" s="91"/>
      <c r="P4" s="91"/>
    </row>
    <row r="5" spans="1:16" ht="15" customHeight="1" x14ac:dyDescent="0.25">
      <c r="A5" s="79">
        <v>1101</v>
      </c>
      <c r="B5" s="80" t="s">
        <v>909</v>
      </c>
      <c r="C5" s="81">
        <f t="shared" si="0"/>
        <v>1101</v>
      </c>
      <c r="D5" s="82">
        <v>100</v>
      </c>
      <c r="F5" s="97" t="s">
        <v>13</v>
      </c>
      <c r="G5" s="24">
        <v>24131</v>
      </c>
      <c r="N5" s="98"/>
      <c r="O5" s="97"/>
      <c r="P5" s="23"/>
    </row>
    <row r="6" spans="1:16" ht="15" customHeight="1" x14ac:dyDescent="0.25">
      <c r="A6" s="79">
        <v>1503</v>
      </c>
      <c r="B6" s="80" t="s">
        <v>910</v>
      </c>
      <c r="C6" s="81">
        <f t="shared" si="0"/>
        <v>1503</v>
      </c>
      <c r="D6" s="82">
        <v>500</v>
      </c>
      <c r="F6" s="97" t="s">
        <v>14</v>
      </c>
      <c r="G6" s="24">
        <v>14150</v>
      </c>
      <c r="I6" s="81">
        <v>1100</v>
      </c>
      <c r="J6" s="92" t="s">
        <v>889</v>
      </c>
      <c r="N6" s="98"/>
      <c r="O6" s="97"/>
      <c r="P6" s="23"/>
    </row>
    <row r="7" spans="1:16" ht="15" customHeight="1" x14ac:dyDescent="0.25">
      <c r="A7" s="79">
        <v>1600</v>
      </c>
      <c r="B7" s="80" t="s">
        <v>911</v>
      </c>
      <c r="C7" s="81">
        <f t="shared" si="0"/>
        <v>1600</v>
      </c>
      <c r="D7" s="82">
        <v>300</v>
      </c>
      <c r="F7" s="97" t="s">
        <v>15</v>
      </c>
      <c r="G7" s="24">
        <v>14130</v>
      </c>
      <c r="I7" s="81">
        <v>1101</v>
      </c>
      <c r="J7" s="92" t="s">
        <v>889</v>
      </c>
      <c r="N7" s="98"/>
      <c r="O7" s="97"/>
      <c r="P7" s="23"/>
    </row>
    <row r="8" spans="1:16" ht="15" customHeight="1" x14ac:dyDescent="0.25">
      <c r="A8" s="79">
        <v>2101</v>
      </c>
      <c r="B8" s="80" t="s">
        <v>960</v>
      </c>
      <c r="C8" s="81">
        <f t="shared" si="0"/>
        <v>2101</v>
      </c>
      <c r="D8" s="82">
        <v>100</v>
      </c>
      <c r="F8" s="97" t="s">
        <v>16</v>
      </c>
      <c r="G8" s="24">
        <v>14131</v>
      </c>
      <c r="I8" s="81">
        <v>1503</v>
      </c>
      <c r="J8" s="92" t="s">
        <v>890</v>
      </c>
      <c r="N8" s="98"/>
      <c r="O8" s="97"/>
      <c r="P8" s="23"/>
    </row>
    <row r="9" spans="1:16" ht="15" customHeight="1" x14ac:dyDescent="0.25">
      <c r="A9" s="79">
        <v>2102</v>
      </c>
      <c r="B9" s="80" t="s">
        <v>589</v>
      </c>
      <c r="C9" s="81">
        <f t="shared" si="0"/>
        <v>2102</v>
      </c>
      <c r="D9" s="82">
        <v>100</v>
      </c>
      <c r="F9" s="97" t="s">
        <v>17</v>
      </c>
      <c r="G9" s="24">
        <v>14132</v>
      </c>
      <c r="I9" s="81">
        <v>1600</v>
      </c>
      <c r="J9" s="92" t="s">
        <v>890</v>
      </c>
      <c r="N9" s="98"/>
      <c r="O9" s="97"/>
      <c r="P9" s="23"/>
    </row>
    <row r="10" spans="1:16" ht="15" customHeight="1" x14ac:dyDescent="0.25">
      <c r="A10" s="79">
        <v>2104</v>
      </c>
      <c r="B10" s="80" t="s">
        <v>590</v>
      </c>
      <c r="C10" s="81">
        <f t="shared" si="0"/>
        <v>2104</v>
      </c>
      <c r="D10" s="82">
        <v>100</v>
      </c>
      <c r="F10" s="97" t="s">
        <v>18</v>
      </c>
      <c r="G10" s="24">
        <v>14145</v>
      </c>
      <c r="I10" s="81">
        <v>2101</v>
      </c>
      <c r="J10" s="92" t="s">
        <v>891</v>
      </c>
      <c r="N10" s="98"/>
      <c r="O10" s="97"/>
      <c r="P10" s="23"/>
    </row>
    <row r="11" spans="1:16" ht="15" customHeight="1" x14ac:dyDescent="0.25">
      <c r="A11" s="79">
        <v>2301</v>
      </c>
      <c r="B11" s="80" t="s">
        <v>591</v>
      </c>
      <c r="C11" s="81">
        <f t="shared" si="0"/>
        <v>2301</v>
      </c>
      <c r="D11" s="82">
        <v>100</v>
      </c>
      <c r="F11" s="97" t="s">
        <v>19</v>
      </c>
      <c r="G11" s="24">
        <v>16900</v>
      </c>
      <c r="I11" s="81">
        <v>2102</v>
      </c>
      <c r="J11" s="92" t="s">
        <v>891</v>
      </c>
      <c r="N11" s="98"/>
      <c r="O11" s="97"/>
      <c r="P11" s="23"/>
    </row>
    <row r="12" spans="1:16" ht="15" customHeight="1" x14ac:dyDescent="0.25">
      <c r="A12" s="79">
        <v>2302</v>
      </c>
      <c r="B12" s="80" t="s">
        <v>592</v>
      </c>
      <c r="C12" s="81">
        <f t="shared" si="0"/>
        <v>2302</v>
      </c>
      <c r="D12" s="82">
        <v>100</v>
      </c>
      <c r="F12" s="97" t="s">
        <v>20</v>
      </c>
      <c r="G12" s="24">
        <v>55100</v>
      </c>
      <c r="I12" s="81">
        <v>2104</v>
      </c>
      <c r="J12" s="92" t="s">
        <v>892</v>
      </c>
      <c r="N12" s="98"/>
      <c r="O12" s="97"/>
      <c r="P12" s="23"/>
    </row>
    <row r="13" spans="1:16" ht="15" customHeight="1" x14ac:dyDescent="0.25">
      <c r="A13" s="79">
        <v>2303</v>
      </c>
      <c r="B13" s="80" t="s">
        <v>593</v>
      </c>
      <c r="C13" s="81">
        <f t="shared" si="0"/>
        <v>2303</v>
      </c>
      <c r="D13" s="82">
        <v>100</v>
      </c>
      <c r="F13" s="97" t="s">
        <v>21</v>
      </c>
      <c r="G13" s="24">
        <v>55233</v>
      </c>
      <c r="I13" s="81">
        <v>2301</v>
      </c>
      <c r="J13" s="92" t="s">
        <v>893</v>
      </c>
      <c r="N13" s="98"/>
      <c r="O13" s="97"/>
      <c r="P13" s="23"/>
    </row>
    <row r="14" spans="1:16" ht="15" customHeight="1" x14ac:dyDescent="0.25">
      <c r="A14" s="79">
        <v>2304</v>
      </c>
      <c r="B14" s="80" t="s">
        <v>594</v>
      </c>
      <c r="C14" s="81">
        <f t="shared" si="0"/>
        <v>2304</v>
      </c>
      <c r="D14" s="82">
        <v>100</v>
      </c>
      <c r="F14" s="97" t="s">
        <v>22</v>
      </c>
      <c r="G14" s="24">
        <v>56150</v>
      </c>
      <c r="I14" s="81">
        <v>2302</v>
      </c>
      <c r="J14" s="92" t="s">
        <v>894</v>
      </c>
      <c r="N14" s="98"/>
      <c r="O14" s="97"/>
      <c r="P14" s="23"/>
    </row>
    <row r="15" spans="1:16" ht="15" customHeight="1" x14ac:dyDescent="0.25">
      <c r="A15" s="79">
        <v>2306</v>
      </c>
      <c r="B15" s="80" t="s">
        <v>595</v>
      </c>
      <c r="C15" s="81">
        <f t="shared" si="0"/>
        <v>2306</v>
      </c>
      <c r="D15" s="82">
        <v>100</v>
      </c>
      <c r="F15" s="97" t="s">
        <v>23</v>
      </c>
      <c r="G15" s="24">
        <v>11208</v>
      </c>
      <c r="I15" s="81">
        <v>2303</v>
      </c>
      <c r="J15" s="92" t="s">
        <v>895</v>
      </c>
      <c r="N15" s="98"/>
      <c r="O15" s="97"/>
      <c r="P15" s="23"/>
    </row>
    <row r="16" spans="1:16" ht="15" customHeight="1" x14ac:dyDescent="0.25">
      <c r="A16" s="79">
        <v>2307</v>
      </c>
      <c r="B16" s="80" t="s">
        <v>596</v>
      </c>
      <c r="C16" s="81">
        <f t="shared" si="0"/>
        <v>2307</v>
      </c>
      <c r="D16" s="82">
        <v>100</v>
      </c>
      <c r="F16" s="97" t="s">
        <v>24</v>
      </c>
      <c r="G16" s="24">
        <v>55145</v>
      </c>
      <c r="I16" s="81">
        <v>2304</v>
      </c>
      <c r="J16" s="92" t="s">
        <v>896</v>
      </c>
      <c r="N16" s="98"/>
      <c r="O16" s="97"/>
      <c r="P16" s="23"/>
    </row>
    <row r="17" spans="1:16" ht="15" customHeight="1" x14ac:dyDescent="0.25">
      <c r="A17" s="79">
        <v>2500</v>
      </c>
      <c r="B17" s="80" t="s">
        <v>912</v>
      </c>
      <c r="C17" s="81">
        <f t="shared" si="0"/>
        <v>2500</v>
      </c>
      <c r="D17" s="82">
        <v>100</v>
      </c>
      <c r="F17" s="97" t="s">
        <v>25</v>
      </c>
      <c r="G17" s="24">
        <v>53515</v>
      </c>
      <c r="I17" s="81">
        <v>2306</v>
      </c>
      <c r="J17" s="92" t="s">
        <v>897</v>
      </c>
      <c r="N17" s="98"/>
      <c r="O17" s="97"/>
      <c r="P17" s="23"/>
    </row>
    <row r="18" spans="1:16" ht="15" customHeight="1" x14ac:dyDescent="0.25">
      <c r="A18" s="79">
        <v>2510</v>
      </c>
      <c r="B18" s="80" t="s">
        <v>913</v>
      </c>
      <c r="C18" s="81">
        <f t="shared" si="0"/>
        <v>2510</v>
      </c>
      <c r="D18" s="82">
        <v>100</v>
      </c>
      <c r="F18" s="97" t="s">
        <v>26</v>
      </c>
      <c r="G18" s="24">
        <v>55120</v>
      </c>
      <c r="I18" s="81">
        <v>2307</v>
      </c>
      <c r="J18" s="92" t="s">
        <v>898</v>
      </c>
      <c r="N18" s="98"/>
      <c r="O18" s="97"/>
      <c r="P18" s="23"/>
    </row>
    <row r="19" spans="1:16" ht="15" customHeight="1" x14ac:dyDescent="0.25">
      <c r="A19" s="79">
        <v>2530</v>
      </c>
      <c r="B19" s="80" t="s">
        <v>914</v>
      </c>
      <c r="C19" s="81">
        <f t="shared" si="0"/>
        <v>2530</v>
      </c>
      <c r="D19" s="82">
        <v>500</v>
      </c>
      <c r="F19" s="97" t="s">
        <v>579</v>
      </c>
      <c r="G19" s="24">
        <v>16250</v>
      </c>
      <c r="I19" s="81">
        <v>2500</v>
      </c>
      <c r="J19" s="92" t="s">
        <v>899</v>
      </c>
      <c r="N19" s="98"/>
      <c r="O19" s="97"/>
      <c r="P19" s="23"/>
    </row>
    <row r="20" spans="1:16" ht="15" customHeight="1" x14ac:dyDescent="0.25">
      <c r="A20" s="79">
        <v>2600</v>
      </c>
      <c r="B20" s="80" t="s">
        <v>597</v>
      </c>
      <c r="C20" s="81">
        <f t="shared" si="0"/>
        <v>2600</v>
      </c>
      <c r="D20" s="82">
        <v>100</v>
      </c>
      <c r="F20" s="97" t="s">
        <v>579</v>
      </c>
      <c r="G20" s="24">
        <v>16251</v>
      </c>
      <c r="I20" s="81">
        <v>2510</v>
      </c>
      <c r="J20" s="92" t="s">
        <v>890</v>
      </c>
      <c r="N20" s="98"/>
      <c r="O20" s="97"/>
      <c r="P20" s="23"/>
    </row>
    <row r="21" spans="1:16" ht="15" customHeight="1" x14ac:dyDescent="0.25">
      <c r="A21" s="79">
        <v>3000</v>
      </c>
      <c r="B21" s="80" t="s">
        <v>915</v>
      </c>
      <c r="C21" s="81">
        <f t="shared" si="0"/>
        <v>3000</v>
      </c>
      <c r="D21" s="82">
        <v>100</v>
      </c>
      <c r="F21" s="97" t="s">
        <v>27</v>
      </c>
      <c r="G21" s="24">
        <v>53200</v>
      </c>
      <c r="I21" s="81">
        <v>2520</v>
      </c>
      <c r="J21" s="92" t="s">
        <v>890</v>
      </c>
      <c r="N21" s="98"/>
      <c r="O21" s="97"/>
      <c r="P21" s="23"/>
    </row>
    <row r="22" spans="1:16" ht="15" customHeight="1" x14ac:dyDescent="0.25">
      <c r="A22" s="79">
        <v>3100</v>
      </c>
      <c r="B22" s="80" t="s">
        <v>916</v>
      </c>
      <c r="C22" s="81">
        <f t="shared" si="0"/>
        <v>3100</v>
      </c>
      <c r="D22" s="82">
        <v>100</v>
      </c>
      <c r="F22" s="97" t="s">
        <v>28</v>
      </c>
      <c r="G22" s="24">
        <v>53105</v>
      </c>
      <c r="I22" s="81">
        <v>2530</v>
      </c>
      <c r="J22" s="92" t="s">
        <v>890</v>
      </c>
      <c r="N22" s="98"/>
      <c r="O22" s="97"/>
      <c r="P22" s="23"/>
    </row>
    <row r="23" spans="1:16" ht="15" customHeight="1" x14ac:dyDescent="0.25">
      <c r="A23" s="79">
        <v>3111</v>
      </c>
      <c r="B23" s="80" t="s">
        <v>598</v>
      </c>
      <c r="C23" s="81">
        <f t="shared" si="0"/>
        <v>3111</v>
      </c>
      <c r="D23" s="82">
        <v>500</v>
      </c>
      <c r="F23" s="97" t="s">
        <v>29</v>
      </c>
      <c r="G23" s="24">
        <v>14120</v>
      </c>
      <c r="I23" s="81">
        <v>2600</v>
      </c>
      <c r="J23" s="92" t="s">
        <v>900</v>
      </c>
      <c r="N23" s="98"/>
      <c r="O23" s="97"/>
      <c r="P23" s="23"/>
    </row>
    <row r="24" spans="1:16" ht="15" customHeight="1" x14ac:dyDescent="0.25">
      <c r="A24" s="79">
        <v>3112</v>
      </c>
      <c r="B24" s="80" t="s">
        <v>599</v>
      </c>
      <c r="C24" s="81">
        <f t="shared" si="0"/>
        <v>3112</v>
      </c>
      <c r="D24" s="82">
        <v>500</v>
      </c>
      <c r="F24" s="97" t="s">
        <v>30</v>
      </c>
      <c r="G24" s="24">
        <v>55311</v>
      </c>
      <c r="I24" s="81">
        <v>3000</v>
      </c>
      <c r="J24" s="92" t="s">
        <v>890</v>
      </c>
      <c r="N24" s="98"/>
      <c r="O24" s="97"/>
      <c r="P24" s="23"/>
    </row>
    <row r="25" spans="1:16" ht="15" customHeight="1" x14ac:dyDescent="0.25">
      <c r="A25" s="79">
        <v>3115</v>
      </c>
      <c r="B25" s="80" t="s">
        <v>600</v>
      </c>
      <c r="C25" s="81">
        <f t="shared" si="0"/>
        <v>3115</v>
      </c>
      <c r="D25" s="82">
        <v>500</v>
      </c>
      <c r="F25" s="97" t="s">
        <v>31</v>
      </c>
      <c r="G25" s="24">
        <v>21150</v>
      </c>
      <c r="I25" s="81">
        <v>3100</v>
      </c>
      <c r="J25" s="92" t="s">
        <v>890</v>
      </c>
      <c r="N25" s="98"/>
      <c r="O25" s="97"/>
      <c r="P25" s="23"/>
    </row>
    <row r="26" spans="1:16" ht="15" customHeight="1" x14ac:dyDescent="0.25">
      <c r="A26" s="79">
        <v>3116</v>
      </c>
      <c r="B26" s="80" t="s">
        <v>601</v>
      </c>
      <c r="C26" s="81">
        <f t="shared" si="0"/>
        <v>3116</v>
      </c>
      <c r="D26" s="82">
        <v>500</v>
      </c>
      <c r="F26" s="97" t="s">
        <v>32</v>
      </c>
      <c r="G26" s="24">
        <v>55224</v>
      </c>
      <c r="I26" s="81">
        <v>3111</v>
      </c>
      <c r="J26" s="92" t="s">
        <v>901</v>
      </c>
      <c r="N26" s="98"/>
      <c r="O26" s="97"/>
      <c r="P26" s="23"/>
    </row>
    <row r="27" spans="1:16" ht="15" customHeight="1" x14ac:dyDescent="0.25">
      <c r="A27" s="79">
        <v>3117</v>
      </c>
      <c r="B27" s="80" t="s">
        <v>602</v>
      </c>
      <c r="C27" s="81">
        <f t="shared" si="0"/>
        <v>3117</v>
      </c>
      <c r="D27" s="82">
        <v>500</v>
      </c>
      <c r="F27" s="97" t="s">
        <v>33</v>
      </c>
      <c r="G27" s="24">
        <v>16400</v>
      </c>
      <c r="I27" s="81">
        <v>3112</v>
      </c>
      <c r="J27" s="92" t="s">
        <v>895</v>
      </c>
      <c r="N27" s="98"/>
      <c r="O27" s="97"/>
      <c r="P27" s="23"/>
    </row>
    <row r="28" spans="1:16" ht="15" customHeight="1" x14ac:dyDescent="0.25">
      <c r="A28" s="79">
        <v>3150</v>
      </c>
      <c r="B28" s="80" t="s">
        <v>917</v>
      </c>
      <c r="C28" s="81">
        <f t="shared" si="0"/>
        <v>3150</v>
      </c>
      <c r="D28" s="82">
        <v>100</v>
      </c>
      <c r="F28" s="97" t="s">
        <v>34</v>
      </c>
      <c r="G28" s="24">
        <v>55130</v>
      </c>
      <c r="I28" s="81">
        <v>3115</v>
      </c>
      <c r="J28" s="92" t="s">
        <v>897</v>
      </c>
      <c r="N28" s="98"/>
      <c r="O28" s="97"/>
      <c r="P28" s="23"/>
    </row>
    <row r="29" spans="1:16" ht="15" customHeight="1" x14ac:dyDescent="0.25">
      <c r="A29" s="79">
        <v>3200</v>
      </c>
      <c r="B29" s="80" t="s">
        <v>887</v>
      </c>
      <c r="C29" s="81">
        <f t="shared" si="0"/>
        <v>3200</v>
      </c>
      <c r="D29" s="82">
        <v>100</v>
      </c>
      <c r="F29" s="97" t="s">
        <v>35</v>
      </c>
      <c r="G29" s="24">
        <v>55175</v>
      </c>
      <c r="I29" s="81">
        <v>3116</v>
      </c>
      <c r="J29" s="92" t="s">
        <v>894</v>
      </c>
      <c r="N29" s="98"/>
      <c r="O29" s="97"/>
      <c r="P29" s="23"/>
    </row>
    <row r="30" spans="1:16" ht="15" customHeight="1" x14ac:dyDescent="0.25">
      <c r="A30" s="79">
        <v>3290</v>
      </c>
      <c r="B30" s="80" t="s">
        <v>918</v>
      </c>
      <c r="C30" s="81">
        <f t="shared" si="0"/>
        <v>3290</v>
      </c>
      <c r="D30" s="82">
        <v>100</v>
      </c>
      <c r="F30" s="97" t="s">
        <v>36</v>
      </c>
      <c r="G30" s="24">
        <v>16450</v>
      </c>
      <c r="I30" s="81">
        <v>3117</v>
      </c>
      <c r="J30" s="92" t="s">
        <v>894</v>
      </c>
      <c r="N30" s="98"/>
      <c r="O30" s="97"/>
      <c r="P30" s="23"/>
    </row>
    <row r="31" spans="1:16" ht="15" customHeight="1" x14ac:dyDescent="0.25">
      <c r="A31" s="79">
        <v>3300</v>
      </c>
      <c r="B31" s="80" t="s">
        <v>603</v>
      </c>
      <c r="C31" s="81">
        <f t="shared" si="0"/>
        <v>3300</v>
      </c>
      <c r="D31" s="82">
        <v>100</v>
      </c>
      <c r="F31" s="97" t="s">
        <v>37</v>
      </c>
      <c r="G31" s="24">
        <v>55135</v>
      </c>
      <c r="I31" s="81">
        <v>3150</v>
      </c>
      <c r="J31" s="92" t="s">
        <v>891</v>
      </c>
      <c r="N31" s="98"/>
      <c r="O31" s="97"/>
      <c r="P31" s="23"/>
    </row>
    <row r="32" spans="1:16" ht="15" customHeight="1" x14ac:dyDescent="0.25">
      <c r="A32" s="79">
        <v>3301</v>
      </c>
      <c r="B32" s="80" t="s">
        <v>604</v>
      </c>
      <c r="C32" s="81">
        <f t="shared" si="0"/>
        <v>3301</v>
      </c>
      <c r="D32" s="82">
        <v>100</v>
      </c>
      <c r="F32" s="97" t="s">
        <v>578</v>
      </c>
      <c r="G32" s="24">
        <v>16240</v>
      </c>
      <c r="I32" s="81">
        <v>3200</v>
      </c>
      <c r="J32" s="92" t="s">
        <v>902</v>
      </c>
      <c r="N32" s="98"/>
      <c r="O32" s="97"/>
      <c r="P32" s="23"/>
    </row>
    <row r="33" spans="1:16" ht="15" customHeight="1" x14ac:dyDescent="0.25">
      <c r="A33" s="79">
        <v>3302</v>
      </c>
      <c r="B33" s="80" t="s">
        <v>605</v>
      </c>
      <c r="C33" s="81">
        <f t="shared" si="0"/>
        <v>3302</v>
      </c>
      <c r="D33" s="82">
        <v>100</v>
      </c>
      <c r="F33" s="97" t="s">
        <v>38</v>
      </c>
      <c r="G33" s="24">
        <v>56460</v>
      </c>
      <c r="I33" s="81">
        <v>3290</v>
      </c>
      <c r="J33" s="92" t="s">
        <v>902</v>
      </c>
      <c r="N33" s="98"/>
      <c r="O33" s="97"/>
      <c r="P33" s="23"/>
    </row>
    <row r="34" spans="1:16" ht="15" customHeight="1" x14ac:dyDescent="0.25">
      <c r="A34" s="79">
        <v>3303</v>
      </c>
      <c r="B34" s="80" t="s">
        <v>606</v>
      </c>
      <c r="C34" s="81">
        <f t="shared" si="0"/>
        <v>3303</v>
      </c>
      <c r="D34" s="82">
        <v>100</v>
      </c>
      <c r="F34" s="97" t="s">
        <v>39</v>
      </c>
      <c r="G34" s="24">
        <v>55201</v>
      </c>
      <c r="I34" s="81">
        <v>3300</v>
      </c>
      <c r="J34" s="92" t="s">
        <v>903</v>
      </c>
      <c r="N34" s="98"/>
      <c r="O34" s="97"/>
      <c r="P34" s="23"/>
    </row>
    <row r="35" spans="1:16" ht="15" customHeight="1" x14ac:dyDescent="0.25">
      <c r="A35" s="79">
        <v>5001</v>
      </c>
      <c r="B35" s="80" t="s">
        <v>40</v>
      </c>
      <c r="C35" s="81">
        <f t="shared" si="0"/>
        <v>5001</v>
      </c>
      <c r="D35" s="82">
        <v>500</v>
      </c>
      <c r="F35" s="97" t="s">
        <v>41</v>
      </c>
      <c r="G35" s="24">
        <v>55200</v>
      </c>
      <c r="N35" s="98"/>
      <c r="O35" s="97"/>
      <c r="P35" s="23"/>
    </row>
    <row r="36" spans="1:16" ht="15" customHeight="1" x14ac:dyDescent="0.25">
      <c r="A36" s="79">
        <v>5002</v>
      </c>
      <c r="B36" s="80" t="s">
        <v>607</v>
      </c>
      <c r="C36" s="81">
        <f t="shared" si="0"/>
        <v>5002</v>
      </c>
      <c r="D36" s="82">
        <v>500</v>
      </c>
      <c r="F36" s="97" t="s">
        <v>42</v>
      </c>
      <c r="G36" s="24">
        <v>55232</v>
      </c>
      <c r="N36" s="98"/>
      <c r="O36" s="97"/>
      <c r="P36" s="23"/>
    </row>
    <row r="37" spans="1:16" ht="15" customHeight="1" x14ac:dyDescent="0.25">
      <c r="A37" s="79">
        <v>5003</v>
      </c>
      <c r="B37" s="80" t="s">
        <v>608</v>
      </c>
      <c r="C37" s="81">
        <f t="shared" si="0"/>
        <v>5003</v>
      </c>
      <c r="D37" s="82">
        <v>500</v>
      </c>
      <c r="F37" s="97" t="s">
        <v>43</v>
      </c>
      <c r="G37" s="24">
        <v>53505</v>
      </c>
      <c r="N37" s="98"/>
      <c r="O37" s="97"/>
      <c r="P37" s="23"/>
    </row>
    <row r="38" spans="1:16" ht="15" customHeight="1" x14ac:dyDescent="0.25">
      <c r="A38" s="79">
        <v>5004</v>
      </c>
      <c r="B38" s="80" t="s">
        <v>609</v>
      </c>
      <c r="C38" s="81">
        <f t="shared" si="0"/>
        <v>5004</v>
      </c>
      <c r="D38" s="82">
        <v>500</v>
      </c>
      <c r="F38" s="97" t="s">
        <v>44</v>
      </c>
      <c r="G38" s="24">
        <v>56465</v>
      </c>
      <c r="N38" s="98"/>
      <c r="O38" s="97"/>
      <c r="P38" s="23"/>
    </row>
    <row r="39" spans="1:16" ht="15" customHeight="1" x14ac:dyDescent="0.25">
      <c r="A39" s="79">
        <v>5005</v>
      </c>
      <c r="B39" s="80" t="s">
        <v>610</v>
      </c>
      <c r="C39" s="81">
        <f t="shared" si="0"/>
        <v>5005</v>
      </c>
      <c r="D39" s="82">
        <v>500</v>
      </c>
      <c r="F39" s="97" t="s">
        <v>46</v>
      </c>
      <c r="G39" s="24">
        <v>54120</v>
      </c>
      <c r="N39" s="98"/>
      <c r="O39" s="97"/>
      <c r="P39" s="23"/>
    </row>
    <row r="40" spans="1:16" ht="15" customHeight="1" x14ac:dyDescent="0.25">
      <c r="A40" s="79">
        <v>5006</v>
      </c>
      <c r="B40" s="80" t="s">
        <v>611</v>
      </c>
      <c r="C40" s="81">
        <f t="shared" si="0"/>
        <v>5006</v>
      </c>
      <c r="D40" s="82">
        <v>500</v>
      </c>
      <c r="F40" s="97" t="s">
        <v>48</v>
      </c>
      <c r="G40" s="24">
        <v>55140</v>
      </c>
      <c r="N40" s="98"/>
      <c r="O40" s="97"/>
      <c r="P40" s="23"/>
    </row>
    <row r="41" spans="1:16" ht="15" customHeight="1" x14ac:dyDescent="0.25">
      <c r="A41" s="79">
        <v>5007</v>
      </c>
      <c r="B41" s="80" t="s">
        <v>45</v>
      </c>
      <c r="C41" s="81">
        <f t="shared" si="0"/>
        <v>5007</v>
      </c>
      <c r="D41" s="82">
        <v>500</v>
      </c>
      <c r="F41" s="97" t="s">
        <v>49</v>
      </c>
      <c r="G41" s="24">
        <v>55300</v>
      </c>
      <c r="N41" s="98"/>
      <c r="O41" s="97"/>
      <c r="P41" s="23"/>
    </row>
    <row r="42" spans="1:16" ht="15" customHeight="1" x14ac:dyDescent="0.25">
      <c r="A42" s="79">
        <v>5008</v>
      </c>
      <c r="B42" s="80" t="s">
        <v>47</v>
      </c>
      <c r="C42" s="81">
        <f t="shared" si="0"/>
        <v>5008</v>
      </c>
      <c r="D42" s="82">
        <v>500</v>
      </c>
      <c r="F42" s="97" t="s">
        <v>51</v>
      </c>
      <c r="G42" s="24">
        <v>55150</v>
      </c>
      <c r="N42" s="98"/>
      <c r="O42" s="97"/>
      <c r="P42" s="23"/>
    </row>
    <row r="43" spans="1:16" ht="15" customHeight="1" x14ac:dyDescent="0.25">
      <c r="A43" s="79">
        <v>5009</v>
      </c>
      <c r="B43" s="80" t="s">
        <v>612</v>
      </c>
      <c r="C43" s="81">
        <f t="shared" si="0"/>
        <v>5009</v>
      </c>
      <c r="D43" s="82">
        <v>500</v>
      </c>
      <c r="F43" s="97" t="s">
        <v>53</v>
      </c>
      <c r="G43" s="24">
        <v>11209</v>
      </c>
      <c r="N43" s="98"/>
      <c r="O43" s="97"/>
      <c r="P43" s="23"/>
    </row>
    <row r="44" spans="1:16" ht="15" customHeight="1" x14ac:dyDescent="0.25">
      <c r="A44" s="79">
        <v>5010</v>
      </c>
      <c r="B44" s="80" t="s">
        <v>613</v>
      </c>
      <c r="C44" s="81">
        <f t="shared" si="0"/>
        <v>5010</v>
      </c>
      <c r="D44" s="82">
        <v>500</v>
      </c>
      <c r="F44" s="97" t="s">
        <v>55</v>
      </c>
      <c r="G44" s="24">
        <v>11210</v>
      </c>
      <c r="N44" s="98"/>
      <c r="O44" s="97"/>
      <c r="P44" s="23"/>
    </row>
    <row r="45" spans="1:16" ht="15" customHeight="1" x14ac:dyDescent="0.25">
      <c r="A45" s="79">
        <v>5011</v>
      </c>
      <c r="B45" s="80" t="s">
        <v>50</v>
      </c>
      <c r="C45" s="81">
        <f t="shared" si="0"/>
        <v>5011</v>
      </c>
      <c r="D45" s="82">
        <v>500</v>
      </c>
      <c r="F45" s="97" t="s">
        <v>57</v>
      </c>
      <c r="G45" s="24">
        <v>11204</v>
      </c>
      <c r="N45" s="98"/>
      <c r="O45" s="97"/>
      <c r="P45" s="23"/>
    </row>
    <row r="46" spans="1:16" ht="15" customHeight="1" x14ac:dyDescent="0.25">
      <c r="A46" s="79">
        <v>5012</v>
      </c>
      <c r="B46" s="80" t="s">
        <v>52</v>
      </c>
      <c r="C46" s="81">
        <f t="shared" si="0"/>
        <v>5012</v>
      </c>
      <c r="D46" s="82">
        <v>500</v>
      </c>
      <c r="F46" s="97" t="s">
        <v>59</v>
      </c>
      <c r="G46" s="24">
        <v>52310</v>
      </c>
      <c r="N46" s="98"/>
      <c r="O46" s="97"/>
      <c r="P46" s="23"/>
    </row>
    <row r="47" spans="1:16" ht="15" customHeight="1" x14ac:dyDescent="0.25">
      <c r="A47" s="79">
        <v>5013</v>
      </c>
      <c r="B47" s="80" t="s">
        <v>54</v>
      </c>
      <c r="C47" s="81">
        <f t="shared" si="0"/>
        <v>5013</v>
      </c>
      <c r="D47" s="82">
        <v>500</v>
      </c>
      <c r="F47" s="97" t="s">
        <v>61</v>
      </c>
      <c r="G47" s="24">
        <v>54130</v>
      </c>
      <c r="N47" s="98"/>
      <c r="O47" s="97"/>
      <c r="P47" s="23"/>
    </row>
    <row r="48" spans="1:16" ht="15" customHeight="1" x14ac:dyDescent="0.25">
      <c r="A48" s="79">
        <v>5014</v>
      </c>
      <c r="B48" s="80" t="s">
        <v>614</v>
      </c>
      <c r="C48" s="81">
        <f t="shared" si="0"/>
        <v>5014</v>
      </c>
      <c r="D48" s="82">
        <v>500</v>
      </c>
      <c r="F48" s="97" t="s">
        <v>63</v>
      </c>
      <c r="G48" s="24">
        <v>50141</v>
      </c>
      <c r="N48" s="98"/>
      <c r="O48" s="97"/>
      <c r="P48" s="23"/>
    </row>
    <row r="49" spans="1:16" ht="15" customHeight="1" x14ac:dyDescent="0.25">
      <c r="A49" s="79">
        <v>5015</v>
      </c>
      <c r="B49" s="80" t="s">
        <v>56</v>
      </c>
      <c r="C49" s="81">
        <f t="shared" si="0"/>
        <v>5015</v>
      </c>
      <c r="D49" s="82">
        <v>500</v>
      </c>
      <c r="F49" s="97" t="s">
        <v>65</v>
      </c>
      <c r="G49" s="24">
        <v>50140</v>
      </c>
      <c r="N49" s="98"/>
      <c r="O49" s="97"/>
      <c r="P49" s="23"/>
    </row>
    <row r="50" spans="1:16" ht="15" customHeight="1" x14ac:dyDescent="0.25">
      <c r="A50" s="79">
        <v>5016</v>
      </c>
      <c r="B50" s="80" t="s">
        <v>58</v>
      </c>
      <c r="C50" s="81">
        <f t="shared" si="0"/>
        <v>5016</v>
      </c>
      <c r="D50" s="82">
        <v>500</v>
      </c>
      <c r="F50" s="97" t="s">
        <v>66</v>
      </c>
      <c r="G50" s="24">
        <v>50142</v>
      </c>
      <c r="N50" s="98"/>
      <c r="O50" s="97"/>
      <c r="P50" s="23"/>
    </row>
    <row r="51" spans="1:16" ht="15" customHeight="1" x14ac:dyDescent="0.25">
      <c r="A51" s="79">
        <v>5017</v>
      </c>
      <c r="B51" s="80" t="s">
        <v>60</v>
      </c>
      <c r="C51" s="81">
        <f t="shared" si="0"/>
        <v>5017</v>
      </c>
      <c r="D51" s="82">
        <v>500</v>
      </c>
      <c r="F51" s="97" t="s">
        <v>68</v>
      </c>
      <c r="G51" s="24">
        <v>16300</v>
      </c>
      <c r="N51" s="98"/>
      <c r="O51" s="97"/>
      <c r="P51" s="23"/>
    </row>
    <row r="52" spans="1:16" ht="15" customHeight="1" x14ac:dyDescent="0.25">
      <c r="A52" s="79">
        <v>5018</v>
      </c>
      <c r="B52" s="80" t="s">
        <v>615</v>
      </c>
      <c r="C52" s="81">
        <f t="shared" si="0"/>
        <v>5018</v>
      </c>
      <c r="D52" s="82">
        <v>500</v>
      </c>
      <c r="F52" s="97" t="s">
        <v>70</v>
      </c>
      <c r="G52" s="24">
        <v>55262</v>
      </c>
      <c r="N52" s="98"/>
      <c r="O52" s="97"/>
      <c r="P52" s="23"/>
    </row>
    <row r="53" spans="1:16" ht="15" customHeight="1" x14ac:dyDescent="0.25">
      <c r="A53" s="79">
        <v>5019</v>
      </c>
      <c r="B53" s="80" t="s">
        <v>62</v>
      </c>
      <c r="C53" s="81">
        <f t="shared" si="0"/>
        <v>5019</v>
      </c>
      <c r="D53" s="82">
        <v>500</v>
      </c>
      <c r="F53" s="97" t="s">
        <v>72</v>
      </c>
      <c r="G53" s="24">
        <v>55261</v>
      </c>
      <c r="N53" s="98"/>
      <c r="O53" s="97"/>
      <c r="P53" s="23"/>
    </row>
    <row r="54" spans="1:16" ht="15" customHeight="1" x14ac:dyDescent="0.25">
      <c r="A54" s="79">
        <v>5020</v>
      </c>
      <c r="B54" s="80" t="s">
        <v>64</v>
      </c>
      <c r="C54" s="81">
        <f t="shared" si="0"/>
        <v>5020</v>
      </c>
      <c r="D54" s="82">
        <v>500</v>
      </c>
      <c r="F54" s="97" t="s">
        <v>74</v>
      </c>
      <c r="G54" s="24">
        <v>55260</v>
      </c>
      <c r="N54" s="98"/>
      <c r="O54" s="97"/>
      <c r="P54" s="23"/>
    </row>
    <row r="55" spans="1:16" ht="15" customHeight="1" x14ac:dyDescent="0.25">
      <c r="A55" s="79">
        <v>5021</v>
      </c>
      <c r="B55" s="80" t="s">
        <v>616</v>
      </c>
      <c r="C55" s="81">
        <f t="shared" si="0"/>
        <v>5021</v>
      </c>
      <c r="D55" s="82">
        <v>500</v>
      </c>
      <c r="F55" s="97" t="s">
        <v>75</v>
      </c>
      <c r="G55" s="24">
        <v>52305</v>
      </c>
      <c r="N55" s="98"/>
      <c r="O55" s="97"/>
      <c r="P55" s="23"/>
    </row>
    <row r="56" spans="1:16" ht="15" customHeight="1" x14ac:dyDescent="0.25">
      <c r="A56" s="79">
        <v>5022</v>
      </c>
      <c r="B56" s="80" t="s">
        <v>617</v>
      </c>
      <c r="C56" s="81">
        <f t="shared" si="0"/>
        <v>5022</v>
      </c>
      <c r="D56" s="82">
        <v>500</v>
      </c>
      <c r="F56" s="97" t="s">
        <v>76</v>
      </c>
      <c r="G56" s="24">
        <v>50114</v>
      </c>
      <c r="N56" s="98"/>
      <c r="O56" s="97"/>
      <c r="P56" s="23"/>
    </row>
    <row r="57" spans="1:16" ht="15" customHeight="1" x14ac:dyDescent="0.25">
      <c r="A57" s="79">
        <v>5023</v>
      </c>
      <c r="B57" s="80" t="s">
        <v>618</v>
      </c>
      <c r="C57" s="81">
        <f t="shared" si="0"/>
        <v>5023</v>
      </c>
      <c r="D57" s="82">
        <v>500</v>
      </c>
      <c r="F57" s="97" t="s">
        <v>78</v>
      </c>
      <c r="G57" s="24">
        <v>51145</v>
      </c>
      <c r="N57" s="98"/>
      <c r="O57" s="97"/>
      <c r="P57" s="23"/>
    </row>
    <row r="58" spans="1:16" ht="15" customHeight="1" x14ac:dyDescent="0.25">
      <c r="A58" s="79">
        <v>5024</v>
      </c>
      <c r="B58" s="80" t="s">
        <v>619</v>
      </c>
      <c r="C58" s="81">
        <f t="shared" si="0"/>
        <v>5024</v>
      </c>
      <c r="D58" s="82">
        <v>500</v>
      </c>
      <c r="F58" s="97" t="s">
        <v>79</v>
      </c>
      <c r="G58" s="24">
        <v>17130</v>
      </c>
      <c r="N58" s="98"/>
      <c r="O58" s="97"/>
      <c r="P58" s="23"/>
    </row>
    <row r="59" spans="1:16" ht="15" customHeight="1" x14ac:dyDescent="0.25">
      <c r="A59" s="79">
        <v>5025</v>
      </c>
      <c r="B59" s="80" t="s">
        <v>620</v>
      </c>
      <c r="C59" s="81">
        <f t="shared" si="0"/>
        <v>5025</v>
      </c>
      <c r="D59" s="82">
        <v>500</v>
      </c>
      <c r="F59" s="97" t="s">
        <v>80</v>
      </c>
      <c r="G59" s="24">
        <v>52140</v>
      </c>
      <c r="N59" s="98"/>
      <c r="O59" s="97"/>
      <c r="P59" s="23"/>
    </row>
    <row r="60" spans="1:16" ht="15" customHeight="1" x14ac:dyDescent="0.25">
      <c r="A60" s="79">
        <v>5026</v>
      </c>
      <c r="B60" s="80" t="s">
        <v>621</v>
      </c>
      <c r="C60" s="81">
        <f t="shared" si="0"/>
        <v>5026</v>
      </c>
      <c r="D60" s="82">
        <v>500</v>
      </c>
      <c r="F60" s="97" t="s">
        <v>81</v>
      </c>
      <c r="G60" s="24">
        <v>52130</v>
      </c>
      <c r="N60" s="98"/>
      <c r="O60" s="97"/>
      <c r="P60" s="23"/>
    </row>
    <row r="61" spans="1:16" ht="15" customHeight="1" x14ac:dyDescent="0.25">
      <c r="A61" s="79">
        <v>5027</v>
      </c>
      <c r="B61" s="80" t="s">
        <v>622</v>
      </c>
      <c r="C61" s="81">
        <f t="shared" si="0"/>
        <v>5027</v>
      </c>
      <c r="D61" s="82">
        <v>500</v>
      </c>
      <c r="F61" s="97" t="s">
        <v>82</v>
      </c>
      <c r="G61" s="24">
        <v>52110</v>
      </c>
      <c r="N61" s="98"/>
      <c r="O61" s="97"/>
      <c r="P61" s="23"/>
    </row>
    <row r="62" spans="1:16" ht="15" customHeight="1" x14ac:dyDescent="0.25">
      <c r="A62" s="79">
        <v>5028</v>
      </c>
      <c r="B62" s="80" t="s">
        <v>623</v>
      </c>
      <c r="C62" s="81">
        <f t="shared" si="0"/>
        <v>5028</v>
      </c>
      <c r="D62" s="82">
        <v>500</v>
      </c>
      <c r="F62" s="97" t="s">
        <v>83</v>
      </c>
      <c r="G62" s="24">
        <v>52120</v>
      </c>
      <c r="N62" s="98"/>
      <c r="O62" s="97"/>
      <c r="P62" s="23"/>
    </row>
    <row r="63" spans="1:16" ht="15" customHeight="1" x14ac:dyDescent="0.25">
      <c r="A63" s="79">
        <v>5029</v>
      </c>
      <c r="B63" s="80" t="s">
        <v>67</v>
      </c>
      <c r="C63" s="81">
        <f t="shared" si="0"/>
        <v>5029</v>
      </c>
      <c r="D63" s="82">
        <v>500</v>
      </c>
      <c r="F63" s="97" t="s">
        <v>84</v>
      </c>
      <c r="G63" s="24">
        <v>52100</v>
      </c>
      <c r="N63" s="98"/>
      <c r="O63" s="97"/>
      <c r="P63" s="23"/>
    </row>
    <row r="64" spans="1:16" ht="15" customHeight="1" x14ac:dyDescent="0.25">
      <c r="A64" s="79">
        <v>5030</v>
      </c>
      <c r="B64" s="80" t="s">
        <v>624</v>
      </c>
      <c r="C64" s="81">
        <f t="shared" si="0"/>
        <v>5030</v>
      </c>
      <c r="D64" s="82">
        <v>500</v>
      </c>
      <c r="F64" s="97" t="s">
        <v>86</v>
      </c>
      <c r="G64" s="24">
        <v>60010</v>
      </c>
      <c r="N64" s="98"/>
      <c r="O64" s="97"/>
      <c r="P64" s="23"/>
    </row>
    <row r="65" spans="1:16" ht="15" customHeight="1" x14ac:dyDescent="0.25">
      <c r="A65" s="79">
        <v>5031</v>
      </c>
      <c r="B65" s="80" t="s">
        <v>625</v>
      </c>
      <c r="C65" s="81">
        <f t="shared" si="0"/>
        <v>5031</v>
      </c>
      <c r="D65" s="82">
        <v>500</v>
      </c>
      <c r="F65" s="97" t="s">
        <v>87</v>
      </c>
      <c r="G65" s="24">
        <v>55315</v>
      </c>
      <c r="N65" s="98"/>
      <c r="O65" s="97"/>
      <c r="P65" s="23"/>
    </row>
    <row r="66" spans="1:16" ht="15" customHeight="1" x14ac:dyDescent="0.25">
      <c r="A66" s="79">
        <v>5033</v>
      </c>
      <c r="B66" s="80" t="s">
        <v>626</v>
      </c>
      <c r="C66" s="81">
        <f t="shared" si="0"/>
        <v>5033</v>
      </c>
      <c r="D66" s="82">
        <v>500</v>
      </c>
      <c r="F66" s="97" t="s">
        <v>89</v>
      </c>
      <c r="G66" s="24">
        <v>55245</v>
      </c>
      <c r="N66" s="98"/>
      <c r="O66" s="97"/>
      <c r="P66" s="23"/>
    </row>
    <row r="67" spans="1:16" ht="15" customHeight="1" x14ac:dyDescent="0.25">
      <c r="A67" s="79">
        <v>5034</v>
      </c>
      <c r="B67" s="80" t="s">
        <v>627</v>
      </c>
      <c r="C67" s="81">
        <f t="shared" si="0"/>
        <v>5034</v>
      </c>
      <c r="D67" s="82">
        <v>500</v>
      </c>
      <c r="F67" s="97" t="s">
        <v>90</v>
      </c>
      <c r="G67" s="24">
        <v>55161</v>
      </c>
      <c r="N67" s="98"/>
      <c r="O67" s="97"/>
      <c r="P67" s="23"/>
    </row>
    <row r="68" spans="1:16" ht="15" customHeight="1" x14ac:dyDescent="0.25">
      <c r="A68" s="79">
        <v>5035</v>
      </c>
      <c r="B68" s="80" t="s">
        <v>69</v>
      </c>
      <c r="C68" s="81">
        <f t="shared" ref="C68:C133" si="1">A68</f>
        <v>5035</v>
      </c>
      <c r="D68" s="82">
        <v>500</v>
      </c>
      <c r="F68" s="97" t="s">
        <v>92</v>
      </c>
      <c r="G68" s="24">
        <v>55160</v>
      </c>
      <c r="N68" s="98"/>
      <c r="O68" s="97"/>
      <c r="P68" s="23"/>
    </row>
    <row r="69" spans="1:16" ht="15" customHeight="1" x14ac:dyDescent="0.25">
      <c r="A69" s="79">
        <v>5036</v>
      </c>
      <c r="B69" s="80" t="s">
        <v>628</v>
      </c>
      <c r="C69" s="81">
        <f t="shared" si="1"/>
        <v>5036</v>
      </c>
      <c r="D69" s="82">
        <v>500</v>
      </c>
      <c r="F69" s="97" t="s">
        <v>93</v>
      </c>
      <c r="G69" s="24">
        <v>55234</v>
      </c>
      <c r="N69" s="98"/>
      <c r="O69" s="97"/>
      <c r="P69" s="23"/>
    </row>
    <row r="70" spans="1:16" ht="15" customHeight="1" x14ac:dyDescent="0.25">
      <c r="A70" s="79">
        <v>5037</v>
      </c>
      <c r="B70" s="80" t="s">
        <v>629</v>
      </c>
      <c r="C70" s="81">
        <f t="shared" si="1"/>
        <v>5037</v>
      </c>
      <c r="D70" s="82">
        <v>500</v>
      </c>
      <c r="F70" s="97" t="s">
        <v>94</v>
      </c>
      <c r="G70" s="24">
        <v>54140</v>
      </c>
      <c r="N70" s="98"/>
      <c r="O70" s="97"/>
      <c r="P70" s="23"/>
    </row>
    <row r="71" spans="1:16" ht="15" customHeight="1" x14ac:dyDescent="0.25">
      <c r="A71" s="79">
        <v>5038</v>
      </c>
      <c r="B71" s="80" t="s">
        <v>71</v>
      </c>
      <c r="C71" s="81">
        <f t="shared" si="1"/>
        <v>5038</v>
      </c>
      <c r="D71" s="82">
        <v>500</v>
      </c>
      <c r="F71" s="97" t="s">
        <v>95</v>
      </c>
      <c r="G71" s="24">
        <v>54150</v>
      </c>
      <c r="N71" s="98"/>
      <c r="O71" s="97"/>
      <c r="P71" s="23"/>
    </row>
    <row r="72" spans="1:16" ht="15" customHeight="1" x14ac:dyDescent="0.25">
      <c r="A72" s="79">
        <v>5039</v>
      </c>
      <c r="B72" s="80" t="s">
        <v>630</v>
      </c>
      <c r="C72" s="81">
        <f t="shared" si="1"/>
        <v>5039</v>
      </c>
      <c r="D72" s="82">
        <v>500</v>
      </c>
      <c r="F72" s="97" t="s">
        <v>96</v>
      </c>
      <c r="G72" s="24">
        <v>52200</v>
      </c>
      <c r="N72" s="98"/>
      <c r="O72" s="97"/>
      <c r="P72" s="23"/>
    </row>
    <row r="73" spans="1:16" ht="15" customHeight="1" x14ac:dyDescent="0.25">
      <c r="A73" s="79">
        <v>5040</v>
      </c>
      <c r="B73" s="80" t="s">
        <v>73</v>
      </c>
      <c r="C73" s="81">
        <f t="shared" si="1"/>
        <v>5040</v>
      </c>
      <c r="D73" s="82">
        <v>500</v>
      </c>
      <c r="F73" s="97" t="s">
        <v>97</v>
      </c>
      <c r="G73" s="24">
        <v>54110</v>
      </c>
      <c r="N73" s="98"/>
      <c r="O73" s="97"/>
      <c r="P73" s="23"/>
    </row>
    <row r="74" spans="1:16" ht="15" customHeight="1" x14ac:dyDescent="0.25">
      <c r="A74" s="79">
        <v>5041</v>
      </c>
      <c r="B74" s="80" t="s">
        <v>631</v>
      </c>
      <c r="C74" s="81">
        <f t="shared" si="1"/>
        <v>5041</v>
      </c>
      <c r="D74" s="82">
        <v>500</v>
      </c>
      <c r="F74" s="97" t="s">
        <v>99</v>
      </c>
      <c r="G74" s="24">
        <v>53500</v>
      </c>
      <c r="N74" s="98"/>
      <c r="O74" s="97"/>
      <c r="P74" s="23"/>
    </row>
    <row r="75" spans="1:16" ht="15" customHeight="1" x14ac:dyDescent="0.25">
      <c r="A75" s="79">
        <v>5042</v>
      </c>
      <c r="B75" s="80" t="s">
        <v>632</v>
      </c>
      <c r="C75" s="81">
        <f t="shared" si="1"/>
        <v>5042</v>
      </c>
      <c r="D75" s="82">
        <v>500</v>
      </c>
      <c r="F75" s="97" t="s">
        <v>100</v>
      </c>
      <c r="G75" s="24">
        <v>55110</v>
      </c>
      <c r="N75" s="98"/>
      <c r="O75" s="97"/>
      <c r="P75" s="23"/>
    </row>
    <row r="76" spans="1:16" ht="15" customHeight="1" x14ac:dyDescent="0.25">
      <c r="A76" s="79">
        <v>5043</v>
      </c>
      <c r="B76" s="80" t="s">
        <v>572</v>
      </c>
      <c r="C76" s="81">
        <f t="shared" si="1"/>
        <v>5043</v>
      </c>
      <c r="D76" s="82">
        <v>500</v>
      </c>
      <c r="F76" s="97" t="s">
        <v>101</v>
      </c>
      <c r="G76" s="24">
        <v>53000</v>
      </c>
      <c r="N76" s="98"/>
      <c r="O76" s="97"/>
      <c r="P76" s="23"/>
    </row>
    <row r="77" spans="1:16" ht="15" customHeight="1" x14ac:dyDescent="0.25">
      <c r="A77" s="79">
        <v>5044</v>
      </c>
      <c r="B77" s="80" t="s">
        <v>633</v>
      </c>
      <c r="C77" s="81">
        <f t="shared" si="1"/>
        <v>5044</v>
      </c>
      <c r="D77" s="82">
        <v>500</v>
      </c>
      <c r="F77" s="97" t="s">
        <v>103</v>
      </c>
      <c r="G77" s="24">
        <v>55141</v>
      </c>
      <c r="N77" s="98"/>
      <c r="O77" s="97"/>
      <c r="P77" s="23"/>
    </row>
    <row r="78" spans="1:16" ht="15" customHeight="1" x14ac:dyDescent="0.25">
      <c r="A78" s="79">
        <v>5045</v>
      </c>
      <c r="B78" s="80" t="s">
        <v>634</v>
      </c>
      <c r="C78" s="81">
        <f t="shared" si="1"/>
        <v>5045</v>
      </c>
      <c r="D78" s="82">
        <v>500</v>
      </c>
      <c r="F78" s="97" t="s">
        <v>105</v>
      </c>
      <c r="G78" s="24">
        <v>55170</v>
      </c>
      <c r="N78" s="98"/>
      <c r="O78" s="97"/>
      <c r="P78" s="23"/>
    </row>
    <row r="79" spans="1:16" ht="15" customHeight="1" x14ac:dyDescent="0.25">
      <c r="A79" s="79">
        <v>5046</v>
      </c>
      <c r="B79" s="80" t="s">
        <v>77</v>
      </c>
      <c r="C79" s="81">
        <f t="shared" si="1"/>
        <v>5046</v>
      </c>
      <c r="D79" s="82">
        <v>500</v>
      </c>
      <c r="F79" s="97" t="s">
        <v>106</v>
      </c>
      <c r="G79" s="24">
        <v>55210</v>
      </c>
      <c r="N79" s="98"/>
      <c r="O79" s="97"/>
      <c r="P79" s="23"/>
    </row>
    <row r="80" spans="1:16" ht="15" customHeight="1" x14ac:dyDescent="0.25">
      <c r="A80" s="79">
        <v>5047</v>
      </c>
      <c r="B80" s="80" t="s">
        <v>919</v>
      </c>
      <c r="C80" s="81">
        <f t="shared" si="1"/>
        <v>5047</v>
      </c>
      <c r="D80" s="82">
        <v>500</v>
      </c>
      <c r="F80" s="97" t="s">
        <v>108</v>
      </c>
      <c r="G80" s="24">
        <v>55219</v>
      </c>
      <c r="N80" s="98"/>
      <c r="O80" s="97"/>
      <c r="P80" s="23"/>
    </row>
    <row r="81" spans="1:16" ht="15" customHeight="1" x14ac:dyDescent="0.25">
      <c r="A81" s="79">
        <v>5048</v>
      </c>
      <c r="B81" s="80" t="s">
        <v>635</v>
      </c>
      <c r="C81" s="81">
        <f t="shared" si="1"/>
        <v>5048</v>
      </c>
      <c r="D81" s="82">
        <v>500</v>
      </c>
      <c r="F81" s="97" t="s">
        <v>110</v>
      </c>
      <c r="G81" s="24">
        <v>53201</v>
      </c>
      <c r="N81" s="98"/>
      <c r="O81" s="97"/>
      <c r="P81" s="23"/>
    </row>
    <row r="82" spans="1:16" ht="15" customHeight="1" x14ac:dyDescent="0.25">
      <c r="A82" s="79">
        <v>5059</v>
      </c>
      <c r="B82" s="80" t="s">
        <v>882</v>
      </c>
      <c r="C82" s="81">
        <f t="shared" si="1"/>
        <v>5059</v>
      </c>
      <c r="D82" s="82">
        <v>500</v>
      </c>
      <c r="F82" s="97" t="s">
        <v>570</v>
      </c>
      <c r="G82" s="24">
        <v>50150</v>
      </c>
      <c r="N82" s="98"/>
      <c r="O82" s="97"/>
      <c r="P82" s="23"/>
    </row>
    <row r="83" spans="1:16" ht="15" customHeight="1" x14ac:dyDescent="0.25">
      <c r="A83" s="79">
        <v>5060</v>
      </c>
      <c r="B83" s="80" t="s">
        <v>920</v>
      </c>
      <c r="C83" s="81">
        <f t="shared" si="1"/>
        <v>5060</v>
      </c>
      <c r="D83" s="82">
        <v>200</v>
      </c>
      <c r="F83" s="97" t="s">
        <v>113</v>
      </c>
      <c r="G83" s="24">
        <v>55216</v>
      </c>
      <c r="N83" s="98"/>
      <c r="O83" s="97"/>
      <c r="P83" s="23"/>
    </row>
    <row r="84" spans="1:16" ht="15" customHeight="1" x14ac:dyDescent="0.25">
      <c r="A84" s="79">
        <v>5061</v>
      </c>
      <c r="B84" s="80" t="s">
        <v>921</v>
      </c>
      <c r="C84" s="81">
        <f t="shared" si="1"/>
        <v>5061</v>
      </c>
      <c r="D84" s="82">
        <v>500</v>
      </c>
      <c r="F84" s="97" t="s">
        <v>115</v>
      </c>
      <c r="G84" s="24">
        <v>55293</v>
      </c>
      <c r="N84" s="98"/>
      <c r="O84" s="97"/>
      <c r="P84" s="23"/>
    </row>
    <row r="85" spans="1:16" ht="15" customHeight="1" x14ac:dyDescent="0.25">
      <c r="A85" s="79">
        <v>5062</v>
      </c>
      <c r="B85" s="80" t="s">
        <v>952</v>
      </c>
      <c r="C85" s="81">
        <f t="shared" si="1"/>
        <v>5062</v>
      </c>
      <c r="D85" s="82">
        <v>500</v>
      </c>
      <c r="F85" s="97" t="s">
        <v>117</v>
      </c>
      <c r="G85" s="24">
        <v>55215</v>
      </c>
      <c r="N85" s="98"/>
      <c r="O85" s="97"/>
      <c r="P85" s="23"/>
    </row>
    <row r="86" spans="1:16" ht="15" customHeight="1" x14ac:dyDescent="0.25">
      <c r="A86" s="79">
        <v>5075</v>
      </c>
      <c r="B86" s="80" t="s">
        <v>85</v>
      </c>
      <c r="C86" s="81">
        <f t="shared" si="1"/>
        <v>5075</v>
      </c>
      <c r="D86" s="82">
        <v>500</v>
      </c>
      <c r="F86" s="97" t="s">
        <v>118</v>
      </c>
      <c r="G86" s="24">
        <v>50151</v>
      </c>
      <c r="N86" s="98"/>
      <c r="O86" s="97"/>
      <c r="P86" s="23"/>
    </row>
    <row r="87" spans="1:16" ht="15" customHeight="1" x14ac:dyDescent="0.25">
      <c r="A87" s="79">
        <v>5080</v>
      </c>
      <c r="B87" s="80" t="s">
        <v>636</v>
      </c>
      <c r="C87" s="81">
        <f t="shared" si="1"/>
        <v>5080</v>
      </c>
      <c r="D87" s="82">
        <v>500</v>
      </c>
      <c r="F87" s="97" t="s">
        <v>120</v>
      </c>
      <c r="G87" s="24">
        <v>52300</v>
      </c>
      <c r="N87" s="98"/>
      <c r="O87" s="97"/>
      <c r="P87" s="23"/>
    </row>
    <row r="88" spans="1:16" ht="15" customHeight="1" x14ac:dyDescent="0.25">
      <c r="A88" s="79">
        <v>5097</v>
      </c>
      <c r="B88" s="80" t="s">
        <v>569</v>
      </c>
      <c r="C88" s="81">
        <f t="shared" si="1"/>
        <v>5097</v>
      </c>
      <c r="D88" s="82">
        <v>500</v>
      </c>
      <c r="F88" s="97" t="s">
        <v>122</v>
      </c>
      <c r="G88" s="24">
        <v>55220</v>
      </c>
      <c r="N88" s="98"/>
      <c r="O88" s="97"/>
      <c r="P88" s="23"/>
    </row>
    <row r="89" spans="1:16" ht="15" customHeight="1" x14ac:dyDescent="0.25">
      <c r="A89" s="79">
        <v>5098</v>
      </c>
      <c r="B89" s="80" t="s">
        <v>88</v>
      </c>
      <c r="C89" s="81">
        <f t="shared" si="1"/>
        <v>5098</v>
      </c>
      <c r="D89" s="82">
        <v>500</v>
      </c>
      <c r="F89" s="97" t="s">
        <v>124</v>
      </c>
      <c r="G89" s="24">
        <v>55222</v>
      </c>
      <c r="N89" s="98"/>
      <c r="O89" s="97"/>
      <c r="P89" s="23"/>
    </row>
    <row r="90" spans="1:16" ht="15" customHeight="1" x14ac:dyDescent="0.25">
      <c r="A90" s="79">
        <v>5101</v>
      </c>
      <c r="B90" s="80" t="s">
        <v>949</v>
      </c>
      <c r="C90" s="81">
        <f t="shared" si="1"/>
        <v>5101</v>
      </c>
      <c r="D90" s="82">
        <v>300</v>
      </c>
      <c r="F90" s="97" t="s">
        <v>126</v>
      </c>
      <c r="G90" s="24">
        <v>55221</v>
      </c>
      <c r="N90" s="98"/>
      <c r="O90" s="97"/>
      <c r="P90" s="23"/>
    </row>
    <row r="91" spans="1:16" ht="15" customHeight="1" x14ac:dyDescent="0.25">
      <c r="A91" s="79">
        <v>5105</v>
      </c>
      <c r="B91" s="80" t="s">
        <v>91</v>
      </c>
      <c r="C91" s="81">
        <f t="shared" si="1"/>
        <v>5105</v>
      </c>
      <c r="D91" s="82">
        <v>200</v>
      </c>
      <c r="F91" s="97" t="s">
        <v>127</v>
      </c>
      <c r="G91" s="24">
        <v>55230</v>
      </c>
      <c r="N91" s="98"/>
      <c r="O91" s="97"/>
      <c r="P91" s="23"/>
    </row>
    <row r="92" spans="1:16" ht="15" customHeight="1" x14ac:dyDescent="0.25">
      <c r="A92" s="79">
        <v>5111</v>
      </c>
      <c r="B92" s="80" t="s">
        <v>637</v>
      </c>
      <c r="C92" s="81">
        <f t="shared" si="1"/>
        <v>5111</v>
      </c>
      <c r="D92" s="82">
        <v>500</v>
      </c>
      <c r="F92" s="97" t="s">
        <v>129</v>
      </c>
      <c r="G92" s="24">
        <v>55411</v>
      </c>
      <c r="N92" s="98"/>
      <c r="O92" s="97"/>
      <c r="P92" s="23"/>
    </row>
    <row r="93" spans="1:16" ht="15" customHeight="1" x14ac:dyDescent="0.25">
      <c r="A93" s="79">
        <v>5127</v>
      </c>
      <c r="B93" s="80" t="s">
        <v>638</v>
      </c>
      <c r="C93" s="81">
        <f t="shared" si="1"/>
        <v>5127</v>
      </c>
      <c r="D93" s="82">
        <v>500</v>
      </c>
      <c r="F93" s="97" t="s">
        <v>131</v>
      </c>
      <c r="G93" s="24">
        <v>55290</v>
      </c>
      <c r="N93" s="98"/>
      <c r="O93" s="97"/>
      <c r="P93" s="23"/>
    </row>
    <row r="94" spans="1:16" ht="15" customHeight="1" x14ac:dyDescent="0.25">
      <c r="A94" s="79">
        <v>5129</v>
      </c>
      <c r="B94" s="80" t="s">
        <v>98</v>
      </c>
      <c r="C94" s="81">
        <f t="shared" si="1"/>
        <v>5129</v>
      </c>
      <c r="D94" s="82">
        <v>300</v>
      </c>
      <c r="F94" s="97" t="s">
        <v>133</v>
      </c>
      <c r="G94" s="24">
        <v>52301</v>
      </c>
      <c r="N94" s="98"/>
      <c r="O94" s="97"/>
      <c r="P94" s="23"/>
    </row>
    <row r="95" spans="1:16" ht="15" customHeight="1" x14ac:dyDescent="0.25">
      <c r="A95" s="79">
        <v>5130</v>
      </c>
      <c r="B95" s="80" t="s">
        <v>639</v>
      </c>
      <c r="C95" s="81">
        <f t="shared" si="1"/>
        <v>5130</v>
      </c>
      <c r="D95" s="82">
        <v>500</v>
      </c>
      <c r="F95" s="97" t="s">
        <v>134</v>
      </c>
      <c r="G95" s="24">
        <v>56110</v>
      </c>
      <c r="N95" s="98"/>
      <c r="O95" s="97"/>
      <c r="P95" s="23"/>
    </row>
    <row r="96" spans="1:16" ht="15" customHeight="1" x14ac:dyDescent="0.25">
      <c r="A96" s="79">
        <v>5132</v>
      </c>
      <c r="B96" s="80" t="s">
        <v>640</v>
      </c>
      <c r="C96" s="81">
        <f t="shared" si="1"/>
        <v>5132</v>
      </c>
      <c r="D96" s="82">
        <v>200</v>
      </c>
      <c r="F96" s="97" t="s">
        <v>136</v>
      </c>
      <c r="G96" s="24">
        <v>56190</v>
      </c>
      <c r="N96" s="98"/>
      <c r="O96" s="97"/>
      <c r="P96" s="23"/>
    </row>
    <row r="97" spans="1:16" ht="15" customHeight="1" x14ac:dyDescent="0.25">
      <c r="A97" s="79">
        <v>5134</v>
      </c>
      <c r="B97" s="80" t="s">
        <v>641</v>
      </c>
      <c r="C97" s="81">
        <f t="shared" si="1"/>
        <v>5134</v>
      </c>
      <c r="D97" s="82">
        <v>200</v>
      </c>
      <c r="F97" s="97" t="s">
        <v>137</v>
      </c>
      <c r="G97" s="24">
        <v>11100</v>
      </c>
      <c r="N97" s="98"/>
      <c r="O97" s="97"/>
      <c r="P97" s="23"/>
    </row>
    <row r="98" spans="1:16" ht="15" customHeight="1" x14ac:dyDescent="0.25">
      <c r="A98" s="79">
        <v>5136</v>
      </c>
      <c r="B98" s="80" t="s">
        <v>102</v>
      </c>
      <c r="C98" s="81">
        <f t="shared" si="1"/>
        <v>5136</v>
      </c>
      <c r="D98" s="82">
        <v>500</v>
      </c>
      <c r="F98" s="97" t="s">
        <v>139</v>
      </c>
      <c r="G98" s="24">
        <v>55250</v>
      </c>
      <c r="N98" s="98"/>
      <c r="O98" s="97"/>
      <c r="P98" s="23"/>
    </row>
    <row r="99" spans="1:16" ht="15" customHeight="1" x14ac:dyDescent="0.25">
      <c r="A99" s="79">
        <v>5137</v>
      </c>
      <c r="B99" s="80" t="s">
        <v>642</v>
      </c>
      <c r="C99" s="81">
        <f t="shared" si="1"/>
        <v>5137</v>
      </c>
      <c r="D99" s="82">
        <v>500</v>
      </c>
      <c r="F99" s="97" t="s">
        <v>141</v>
      </c>
      <c r="G99" s="24">
        <v>55270</v>
      </c>
      <c r="N99" s="98"/>
      <c r="O99" s="97"/>
      <c r="P99" s="23"/>
    </row>
    <row r="100" spans="1:16" ht="15" customHeight="1" x14ac:dyDescent="0.25">
      <c r="A100" s="79">
        <v>5138</v>
      </c>
      <c r="B100" s="80" t="s">
        <v>104</v>
      </c>
      <c r="C100" s="81">
        <f t="shared" si="1"/>
        <v>5138</v>
      </c>
      <c r="D100" s="82">
        <v>500</v>
      </c>
      <c r="F100" s="97" t="s">
        <v>143</v>
      </c>
      <c r="G100" s="24">
        <v>55275</v>
      </c>
      <c r="N100" s="98"/>
      <c r="O100" s="97"/>
      <c r="P100" s="23"/>
    </row>
    <row r="101" spans="1:16" ht="15" customHeight="1" x14ac:dyDescent="0.25">
      <c r="A101" s="79">
        <v>5139</v>
      </c>
      <c r="B101" s="80" t="s">
        <v>922</v>
      </c>
      <c r="C101" s="81">
        <f t="shared" si="1"/>
        <v>5139</v>
      </c>
      <c r="D101" s="82">
        <v>500</v>
      </c>
      <c r="F101" s="97" t="s">
        <v>145</v>
      </c>
      <c r="G101" s="24">
        <v>55274</v>
      </c>
      <c r="N101" s="98"/>
      <c r="O101" s="97"/>
      <c r="P101" s="23"/>
    </row>
    <row r="102" spans="1:16" ht="15" customHeight="1" x14ac:dyDescent="0.25">
      <c r="A102" s="79">
        <v>5141</v>
      </c>
      <c r="B102" s="80" t="s">
        <v>107</v>
      </c>
      <c r="C102" s="81">
        <f t="shared" si="1"/>
        <v>5141</v>
      </c>
      <c r="D102" s="82">
        <v>500</v>
      </c>
      <c r="F102" s="97" t="s">
        <v>147</v>
      </c>
      <c r="G102" s="24">
        <v>55276</v>
      </c>
      <c r="N102" s="98"/>
      <c r="O102" s="97"/>
      <c r="P102" s="23"/>
    </row>
    <row r="103" spans="1:16" ht="15" customHeight="1" x14ac:dyDescent="0.25">
      <c r="A103" s="79">
        <v>5142</v>
      </c>
      <c r="B103" s="80" t="s">
        <v>109</v>
      </c>
      <c r="C103" s="81">
        <f t="shared" si="1"/>
        <v>5142</v>
      </c>
      <c r="D103" s="82">
        <v>500</v>
      </c>
      <c r="F103" s="97" t="s">
        <v>149</v>
      </c>
      <c r="G103" s="24">
        <v>55273</v>
      </c>
      <c r="N103" s="98"/>
      <c r="O103" s="97"/>
      <c r="P103" s="23"/>
    </row>
    <row r="104" spans="1:16" ht="15" customHeight="1" x14ac:dyDescent="0.25">
      <c r="A104" s="79">
        <v>5143</v>
      </c>
      <c r="B104" s="80" t="s">
        <v>111</v>
      </c>
      <c r="C104" s="81">
        <f t="shared" si="1"/>
        <v>5143</v>
      </c>
      <c r="D104" s="82">
        <v>500</v>
      </c>
      <c r="F104" s="97" t="s">
        <v>151</v>
      </c>
      <c r="G104" s="24">
        <v>13212</v>
      </c>
      <c r="N104" s="98"/>
      <c r="O104" s="97"/>
      <c r="P104" s="23"/>
    </row>
    <row r="105" spans="1:16" ht="15" customHeight="1" x14ac:dyDescent="0.25">
      <c r="A105" s="79">
        <v>5144</v>
      </c>
      <c r="B105" s="80" t="s">
        <v>905</v>
      </c>
      <c r="C105" s="81">
        <f t="shared" si="1"/>
        <v>5144</v>
      </c>
      <c r="D105" s="82">
        <v>500</v>
      </c>
      <c r="F105" s="97" t="s">
        <v>152</v>
      </c>
      <c r="G105" s="24">
        <v>13213</v>
      </c>
      <c r="N105" s="98"/>
      <c r="O105" s="97"/>
      <c r="P105" s="23"/>
    </row>
    <row r="106" spans="1:16" ht="15" customHeight="1" x14ac:dyDescent="0.25">
      <c r="A106" s="79">
        <v>5145</v>
      </c>
      <c r="B106" s="80" t="s">
        <v>906</v>
      </c>
      <c r="C106" s="81">
        <f t="shared" si="1"/>
        <v>5145</v>
      </c>
      <c r="D106" s="82">
        <v>500</v>
      </c>
      <c r="F106" s="97" t="s">
        <v>154</v>
      </c>
      <c r="G106" s="24">
        <v>13210</v>
      </c>
      <c r="N106" s="98"/>
      <c r="O106" s="97"/>
      <c r="P106" s="23"/>
    </row>
    <row r="107" spans="1:16" ht="15" customHeight="1" x14ac:dyDescent="0.25">
      <c r="A107" s="79">
        <v>5146</v>
      </c>
      <c r="B107" s="80" t="s">
        <v>907</v>
      </c>
      <c r="C107" s="81">
        <f t="shared" si="1"/>
        <v>5146</v>
      </c>
      <c r="D107" s="82">
        <v>500</v>
      </c>
      <c r="F107" s="97" t="s">
        <v>155</v>
      </c>
      <c r="G107" s="24">
        <v>13211</v>
      </c>
      <c r="N107" s="98"/>
      <c r="O107" s="97"/>
      <c r="P107" s="23"/>
    </row>
    <row r="108" spans="1:16" ht="15" customHeight="1" x14ac:dyDescent="0.25">
      <c r="A108" s="79">
        <v>5147</v>
      </c>
      <c r="B108" s="80" t="s">
        <v>112</v>
      </c>
      <c r="C108" s="81">
        <f t="shared" si="1"/>
        <v>5147</v>
      </c>
      <c r="D108" s="82">
        <v>500</v>
      </c>
      <c r="F108" s="97" t="s">
        <v>156</v>
      </c>
      <c r="G108" s="24">
        <v>13240</v>
      </c>
      <c r="N108" s="98"/>
      <c r="O108" s="97"/>
      <c r="P108" s="23"/>
    </row>
    <row r="109" spans="1:16" ht="15" customHeight="1" x14ac:dyDescent="0.25">
      <c r="A109" s="79">
        <v>5148</v>
      </c>
      <c r="B109" s="80" t="s">
        <v>114</v>
      </c>
      <c r="C109" s="81">
        <f t="shared" si="1"/>
        <v>5148</v>
      </c>
      <c r="D109" s="82">
        <v>500</v>
      </c>
      <c r="F109" s="97" t="s">
        <v>158</v>
      </c>
      <c r="G109" s="24">
        <v>13230</v>
      </c>
      <c r="N109" s="98"/>
      <c r="O109" s="97"/>
      <c r="P109" s="23"/>
    </row>
    <row r="110" spans="1:16" ht="15" customHeight="1" x14ac:dyDescent="0.25">
      <c r="A110" s="79">
        <v>5150</v>
      </c>
      <c r="B110" s="80" t="s">
        <v>116</v>
      </c>
      <c r="C110" s="81">
        <f t="shared" si="1"/>
        <v>5150</v>
      </c>
      <c r="D110" s="82">
        <v>500</v>
      </c>
      <c r="F110" s="97" t="s">
        <v>160</v>
      </c>
      <c r="G110" s="24">
        <v>13216</v>
      </c>
      <c r="N110" s="98"/>
      <c r="O110" s="97"/>
      <c r="P110" s="23"/>
    </row>
    <row r="111" spans="1:16" ht="15" customHeight="1" x14ac:dyDescent="0.25">
      <c r="A111" s="79">
        <v>5154</v>
      </c>
      <c r="B111" s="80" t="s">
        <v>119</v>
      </c>
      <c r="C111" s="81">
        <f t="shared" si="1"/>
        <v>5154</v>
      </c>
      <c r="D111" s="82">
        <v>500</v>
      </c>
      <c r="F111" s="97" t="s">
        <v>162</v>
      </c>
      <c r="G111" s="24">
        <v>13215</v>
      </c>
      <c r="N111" s="98"/>
      <c r="O111" s="97"/>
      <c r="P111" s="23"/>
    </row>
    <row r="112" spans="1:16" ht="15" customHeight="1" x14ac:dyDescent="0.25">
      <c r="A112" s="79">
        <v>5155</v>
      </c>
      <c r="B112" s="80" t="s">
        <v>121</v>
      </c>
      <c r="C112" s="81">
        <f t="shared" si="1"/>
        <v>5155</v>
      </c>
      <c r="D112" s="82">
        <v>500</v>
      </c>
      <c r="F112" s="97" t="s">
        <v>164</v>
      </c>
      <c r="G112" s="24">
        <v>55280</v>
      </c>
      <c r="N112" s="98"/>
      <c r="O112" s="97"/>
      <c r="P112" s="23"/>
    </row>
    <row r="113" spans="1:16" ht="15" customHeight="1" x14ac:dyDescent="0.25">
      <c r="A113" s="79">
        <v>5156</v>
      </c>
      <c r="B113" s="80" t="s">
        <v>123</v>
      </c>
      <c r="C113" s="81">
        <f t="shared" si="1"/>
        <v>5156</v>
      </c>
      <c r="D113" s="82">
        <v>500</v>
      </c>
      <c r="F113" s="97" t="s">
        <v>166</v>
      </c>
      <c r="G113" s="24">
        <v>55286</v>
      </c>
      <c r="N113" s="98"/>
      <c r="O113" s="97"/>
      <c r="P113" s="23"/>
    </row>
    <row r="114" spans="1:16" ht="15" customHeight="1" x14ac:dyDescent="0.25">
      <c r="A114" s="79">
        <v>5157</v>
      </c>
      <c r="B114" s="80" t="s">
        <v>125</v>
      </c>
      <c r="C114" s="81">
        <f t="shared" si="1"/>
        <v>5157</v>
      </c>
      <c r="D114" s="82">
        <v>500</v>
      </c>
      <c r="F114" s="97" t="s">
        <v>168</v>
      </c>
      <c r="G114" s="24">
        <v>55287</v>
      </c>
      <c r="N114" s="98"/>
      <c r="O114" s="97"/>
      <c r="P114" s="23"/>
    </row>
    <row r="115" spans="1:16" ht="15" customHeight="1" x14ac:dyDescent="0.25">
      <c r="A115" s="79">
        <v>5158</v>
      </c>
      <c r="B115" s="80" t="s">
        <v>643</v>
      </c>
      <c r="C115" s="81">
        <f t="shared" si="1"/>
        <v>5158</v>
      </c>
      <c r="D115" s="82">
        <v>500</v>
      </c>
      <c r="F115" s="97" t="s">
        <v>169</v>
      </c>
      <c r="G115" s="24">
        <v>55285</v>
      </c>
      <c r="N115" s="98"/>
      <c r="O115" s="97"/>
      <c r="P115" s="23"/>
    </row>
    <row r="116" spans="1:16" ht="15" customHeight="1" x14ac:dyDescent="0.25">
      <c r="A116" s="79">
        <v>5160</v>
      </c>
      <c r="B116" s="80" t="s">
        <v>923</v>
      </c>
      <c r="C116" s="81">
        <f t="shared" si="1"/>
        <v>5160</v>
      </c>
      <c r="D116" s="82">
        <v>500</v>
      </c>
      <c r="F116" s="97" t="s">
        <v>171</v>
      </c>
      <c r="G116" s="24">
        <v>55284</v>
      </c>
      <c r="N116" s="98"/>
      <c r="O116" s="97"/>
      <c r="P116" s="23"/>
    </row>
    <row r="117" spans="1:16" ht="15" customHeight="1" x14ac:dyDescent="0.25">
      <c r="A117" s="79">
        <v>5161</v>
      </c>
      <c r="B117" s="80" t="s">
        <v>128</v>
      </c>
      <c r="C117" s="81">
        <f t="shared" si="1"/>
        <v>5161</v>
      </c>
      <c r="D117" s="82">
        <v>500</v>
      </c>
      <c r="F117" s="97" t="s">
        <v>173</v>
      </c>
      <c r="G117" s="24">
        <v>55283</v>
      </c>
      <c r="N117" s="98"/>
      <c r="O117" s="97"/>
      <c r="P117" s="23"/>
    </row>
    <row r="118" spans="1:16" ht="15" customHeight="1" x14ac:dyDescent="0.25">
      <c r="A118" s="79">
        <v>5162</v>
      </c>
      <c r="B118" s="80" t="s">
        <v>130</v>
      </c>
      <c r="C118" s="81">
        <f t="shared" si="1"/>
        <v>5162</v>
      </c>
      <c r="D118" s="82">
        <v>500</v>
      </c>
      <c r="F118" s="97" t="s">
        <v>175</v>
      </c>
      <c r="G118" s="24">
        <v>55235</v>
      </c>
      <c r="N118" s="98"/>
      <c r="O118" s="97"/>
      <c r="P118" s="23"/>
    </row>
    <row r="119" spans="1:16" ht="15" customHeight="1" x14ac:dyDescent="0.25">
      <c r="A119" s="79">
        <v>5163</v>
      </c>
      <c r="B119" s="80" t="s">
        <v>132</v>
      </c>
      <c r="C119" s="81">
        <f t="shared" si="1"/>
        <v>5163</v>
      </c>
      <c r="D119" s="82">
        <v>500</v>
      </c>
      <c r="F119" s="97" t="s">
        <v>177</v>
      </c>
      <c r="G119" s="24">
        <v>50152</v>
      </c>
      <c r="N119" s="98"/>
      <c r="O119" s="97"/>
      <c r="P119" s="23"/>
    </row>
    <row r="120" spans="1:16" ht="15" customHeight="1" x14ac:dyDescent="0.25">
      <c r="A120" s="79">
        <v>5164</v>
      </c>
      <c r="B120" s="80" t="s">
        <v>644</v>
      </c>
      <c r="C120" s="81">
        <f t="shared" si="1"/>
        <v>5164</v>
      </c>
      <c r="D120" s="82">
        <v>500</v>
      </c>
      <c r="F120" s="97" t="s">
        <v>179</v>
      </c>
      <c r="G120" s="24">
        <v>53510</v>
      </c>
      <c r="N120" s="98"/>
      <c r="O120" s="97"/>
      <c r="P120" s="23"/>
    </row>
    <row r="121" spans="1:16" ht="15" customHeight="1" x14ac:dyDescent="0.25">
      <c r="A121" s="79">
        <v>5165</v>
      </c>
      <c r="B121" s="80" t="s">
        <v>924</v>
      </c>
      <c r="C121" s="81">
        <f t="shared" si="1"/>
        <v>5165</v>
      </c>
      <c r="D121" s="82">
        <v>200</v>
      </c>
      <c r="F121" s="97" t="s">
        <v>181</v>
      </c>
      <c r="G121" s="24">
        <v>52250</v>
      </c>
      <c r="N121" s="98"/>
      <c r="O121" s="97"/>
      <c r="P121" s="23"/>
    </row>
    <row r="122" spans="1:16" ht="15" customHeight="1" x14ac:dyDescent="0.25">
      <c r="A122" s="79">
        <v>5166</v>
      </c>
      <c r="B122" s="80" t="s">
        <v>135</v>
      </c>
      <c r="C122" s="81">
        <f t="shared" si="1"/>
        <v>5166</v>
      </c>
      <c r="D122" s="82">
        <v>500</v>
      </c>
      <c r="F122" s="97" t="s">
        <v>183</v>
      </c>
      <c r="G122" s="24">
        <v>11320</v>
      </c>
      <c r="N122" s="98"/>
      <c r="O122" s="97"/>
      <c r="P122" s="23"/>
    </row>
    <row r="123" spans="1:16" ht="15" customHeight="1" x14ac:dyDescent="0.25">
      <c r="A123" s="79">
        <v>5167</v>
      </c>
      <c r="B123" s="80" t="s">
        <v>645</v>
      </c>
      <c r="C123" s="81">
        <f t="shared" si="1"/>
        <v>5167</v>
      </c>
      <c r="D123" s="82">
        <v>500</v>
      </c>
      <c r="F123" s="97" t="s">
        <v>185</v>
      </c>
      <c r="G123" s="24">
        <v>11330</v>
      </c>
      <c r="N123" s="98"/>
      <c r="O123" s="97"/>
      <c r="P123" s="23"/>
    </row>
    <row r="124" spans="1:16" ht="15" customHeight="1" x14ac:dyDescent="0.25">
      <c r="A124" s="79">
        <v>5168</v>
      </c>
      <c r="B124" s="80" t="s">
        <v>880</v>
      </c>
      <c r="C124" s="81">
        <f t="shared" si="1"/>
        <v>5168</v>
      </c>
      <c r="D124" s="82">
        <v>500</v>
      </c>
      <c r="F124" s="97" t="s">
        <v>187</v>
      </c>
      <c r="G124" s="24">
        <v>55296</v>
      </c>
      <c r="N124" s="98"/>
      <c r="O124" s="97"/>
      <c r="P124" s="23"/>
    </row>
    <row r="125" spans="1:16" ht="15" customHeight="1" x14ac:dyDescent="0.25">
      <c r="A125" s="79">
        <v>5170</v>
      </c>
      <c r="B125" s="80" t="s">
        <v>138</v>
      </c>
      <c r="C125" s="81">
        <f t="shared" si="1"/>
        <v>5170</v>
      </c>
      <c r="D125" s="82">
        <v>500</v>
      </c>
      <c r="F125" s="97" t="s">
        <v>189</v>
      </c>
      <c r="G125" s="24">
        <v>14135</v>
      </c>
      <c r="N125" s="98"/>
      <c r="O125" s="97"/>
      <c r="P125" s="23"/>
    </row>
    <row r="126" spans="1:16" ht="15" customHeight="1" x14ac:dyDescent="0.25">
      <c r="A126" s="79">
        <v>5171</v>
      </c>
      <c r="B126" s="80" t="s">
        <v>646</v>
      </c>
      <c r="C126" s="81">
        <f t="shared" si="1"/>
        <v>5171</v>
      </c>
      <c r="D126" s="82">
        <v>500</v>
      </c>
      <c r="F126" s="97" t="s">
        <v>191</v>
      </c>
      <c r="G126" s="24">
        <v>51322</v>
      </c>
      <c r="N126" s="98"/>
      <c r="O126" s="97"/>
      <c r="P126" s="23"/>
    </row>
    <row r="127" spans="1:16" ht="15" customHeight="1" x14ac:dyDescent="0.25">
      <c r="A127" s="79">
        <v>5174</v>
      </c>
      <c r="B127" s="80" t="s">
        <v>140</v>
      </c>
      <c r="C127" s="81">
        <f t="shared" si="1"/>
        <v>5174</v>
      </c>
      <c r="D127" s="82">
        <v>500</v>
      </c>
      <c r="F127" s="97" t="s">
        <v>192</v>
      </c>
      <c r="G127" s="24">
        <v>50143</v>
      </c>
      <c r="N127" s="98"/>
      <c r="O127" s="97"/>
      <c r="P127" s="23"/>
    </row>
    <row r="128" spans="1:16" ht="15" customHeight="1" x14ac:dyDescent="0.25">
      <c r="A128" s="79">
        <v>5175</v>
      </c>
      <c r="B128" s="80" t="s">
        <v>142</v>
      </c>
      <c r="C128" s="81">
        <f t="shared" si="1"/>
        <v>5175</v>
      </c>
      <c r="D128" s="82">
        <v>500</v>
      </c>
      <c r="F128" s="97" t="s">
        <v>194</v>
      </c>
      <c r="G128" s="24">
        <v>11310</v>
      </c>
      <c r="N128" s="98"/>
      <c r="O128" s="97"/>
      <c r="P128" s="23"/>
    </row>
    <row r="129" spans="1:16" ht="15" customHeight="1" x14ac:dyDescent="0.25">
      <c r="A129" s="79">
        <v>5176</v>
      </c>
      <c r="B129" s="80" t="s">
        <v>647</v>
      </c>
      <c r="C129" s="81">
        <f t="shared" si="1"/>
        <v>5176</v>
      </c>
      <c r="D129" s="82">
        <v>500</v>
      </c>
      <c r="F129" s="97" t="s">
        <v>195</v>
      </c>
      <c r="G129" s="24">
        <v>11300</v>
      </c>
      <c r="N129" s="98"/>
      <c r="O129" s="97"/>
      <c r="P129" s="23"/>
    </row>
    <row r="130" spans="1:16" ht="15" customHeight="1" x14ac:dyDescent="0.25">
      <c r="A130" s="79">
        <v>5177</v>
      </c>
      <c r="B130" s="80" t="s">
        <v>925</v>
      </c>
      <c r="C130" s="81">
        <f t="shared" si="1"/>
        <v>5177</v>
      </c>
      <c r="D130" s="82">
        <v>500</v>
      </c>
      <c r="F130" s="97" t="s">
        <v>196</v>
      </c>
      <c r="G130" s="24">
        <v>55223</v>
      </c>
      <c r="N130" s="98"/>
      <c r="O130" s="97"/>
      <c r="P130" s="23"/>
    </row>
    <row r="131" spans="1:16" ht="15" customHeight="1" x14ac:dyDescent="0.25">
      <c r="A131" s="79">
        <v>5178</v>
      </c>
      <c r="B131" s="80" t="s">
        <v>144</v>
      </c>
      <c r="C131" s="81">
        <f t="shared" si="1"/>
        <v>5178</v>
      </c>
      <c r="D131" s="82">
        <v>500</v>
      </c>
      <c r="F131" s="97" t="s">
        <v>198</v>
      </c>
      <c r="G131" s="24">
        <v>55240</v>
      </c>
      <c r="N131" s="98"/>
      <c r="O131" s="97"/>
      <c r="P131" s="23"/>
    </row>
    <row r="132" spans="1:16" ht="15" customHeight="1" x14ac:dyDescent="0.25">
      <c r="A132" s="79">
        <v>5179</v>
      </c>
      <c r="B132" s="80" t="s">
        <v>146</v>
      </c>
      <c r="C132" s="81">
        <f t="shared" si="1"/>
        <v>5179</v>
      </c>
      <c r="D132" s="82">
        <v>500</v>
      </c>
      <c r="F132" s="97" t="s">
        <v>199</v>
      </c>
      <c r="G132" s="24">
        <v>55297</v>
      </c>
      <c r="N132" s="98"/>
      <c r="O132" s="97"/>
      <c r="P132" s="23"/>
    </row>
    <row r="133" spans="1:16" ht="15" customHeight="1" x14ac:dyDescent="0.25">
      <c r="A133" s="79">
        <v>5180</v>
      </c>
      <c r="B133" s="80" t="s">
        <v>926</v>
      </c>
      <c r="C133" s="81">
        <f t="shared" si="1"/>
        <v>5180</v>
      </c>
      <c r="D133" s="82">
        <v>500</v>
      </c>
      <c r="F133" s="97" t="s">
        <v>200</v>
      </c>
      <c r="G133" s="24">
        <v>55310</v>
      </c>
      <c r="N133" s="98"/>
      <c r="O133" s="97"/>
      <c r="P133" s="23"/>
    </row>
    <row r="134" spans="1:16" ht="15" customHeight="1" x14ac:dyDescent="0.25">
      <c r="A134" s="79">
        <v>5181</v>
      </c>
      <c r="B134" s="80" t="s">
        <v>148</v>
      </c>
      <c r="C134" s="81">
        <f t="shared" ref="C134:C205" si="2">A134</f>
        <v>5181</v>
      </c>
      <c r="D134" s="82">
        <v>500</v>
      </c>
      <c r="F134" s="97" t="s">
        <v>202</v>
      </c>
      <c r="G134" s="24">
        <v>55320</v>
      </c>
      <c r="N134" s="98"/>
      <c r="O134" s="97"/>
      <c r="P134" s="23"/>
    </row>
    <row r="135" spans="1:16" ht="15" customHeight="1" x14ac:dyDescent="0.25">
      <c r="A135" s="79">
        <v>5183</v>
      </c>
      <c r="B135" s="80" t="s">
        <v>150</v>
      </c>
      <c r="C135" s="81">
        <f t="shared" si="2"/>
        <v>5183</v>
      </c>
      <c r="D135" s="82">
        <v>500</v>
      </c>
      <c r="F135" s="97" t="s">
        <v>203</v>
      </c>
      <c r="G135" s="24">
        <v>55291</v>
      </c>
      <c r="N135" s="98"/>
      <c r="O135" s="97"/>
      <c r="P135" s="23"/>
    </row>
    <row r="136" spans="1:16" ht="15" customHeight="1" x14ac:dyDescent="0.25">
      <c r="A136" s="79">
        <v>5184</v>
      </c>
      <c r="B136" s="80" t="s">
        <v>927</v>
      </c>
      <c r="C136" s="81">
        <f t="shared" si="2"/>
        <v>5184</v>
      </c>
      <c r="D136" s="82">
        <v>500</v>
      </c>
      <c r="F136" s="97" t="s">
        <v>205</v>
      </c>
      <c r="G136" s="24">
        <v>60005</v>
      </c>
      <c r="N136" s="98"/>
      <c r="O136" s="97"/>
      <c r="P136" s="23"/>
    </row>
    <row r="137" spans="1:16" ht="15" customHeight="1" x14ac:dyDescent="0.25">
      <c r="A137" s="79">
        <v>5185</v>
      </c>
      <c r="B137" s="80" t="s">
        <v>928</v>
      </c>
      <c r="C137" s="81">
        <f t="shared" si="2"/>
        <v>5185</v>
      </c>
      <c r="D137" s="82">
        <v>500</v>
      </c>
      <c r="F137" s="97" t="s">
        <v>207</v>
      </c>
      <c r="G137" s="24">
        <v>60015</v>
      </c>
      <c r="N137" s="98"/>
      <c r="O137" s="97"/>
      <c r="P137" s="23"/>
    </row>
    <row r="138" spans="1:16" ht="15" customHeight="1" x14ac:dyDescent="0.25">
      <c r="A138" s="79">
        <v>5189</v>
      </c>
      <c r="B138" s="80" t="s">
        <v>929</v>
      </c>
      <c r="C138" s="81">
        <f t="shared" si="2"/>
        <v>5189</v>
      </c>
      <c r="D138" s="82">
        <v>500</v>
      </c>
      <c r="F138" s="97" t="s">
        <v>209</v>
      </c>
      <c r="G138" s="24">
        <v>60000</v>
      </c>
      <c r="N138" s="98"/>
      <c r="O138" s="97"/>
      <c r="P138" s="23"/>
    </row>
    <row r="139" spans="1:16" ht="15" customHeight="1" x14ac:dyDescent="0.25">
      <c r="A139" s="79">
        <v>5190</v>
      </c>
      <c r="B139" s="80" t="s">
        <v>950</v>
      </c>
      <c r="C139" s="81">
        <f t="shared" si="2"/>
        <v>5190</v>
      </c>
      <c r="D139" s="82">
        <v>500</v>
      </c>
      <c r="F139" s="97" t="s">
        <v>210</v>
      </c>
      <c r="G139" s="24">
        <v>53110</v>
      </c>
      <c r="N139" s="98"/>
      <c r="O139" s="97"/>
      <c r="P139" s="23"/>
    </row>
    <row r="140" spans="1:16" ht="15" customHeight="1" x14ac:dyDescent="0.25">
      <c r="A140" s="79">
        <v>5192</v>
      </c>
      <c r="B140" s="80" t="s">
        <v>153</v>
      </c>
      <c r="C140" s="81">
        <f t="shared" si="2"/>
        <v>5192</v>
      </c>
      <c r="D140" s="82">
        <v>500</v>
      </c>
      <c r="F140" s="97" t="s">
        <v>211</v>
      </c>
      <c r="G140" s="24">
        <v>53120</v>
      </c>
      <c r="N140" s="98"/>
      <c r="O140" s="97"/>
      <c r="P140" s="23"/>
    </row>
    <row r="141" spans="1:16" ht="15" customHeight="1" x14ac:dyDescent="0.25">
      <c r="A141" s="79">
        <v>5193</v>
      </c>
      <c r="B141" s="80" t="s">
        <v>648</v>
      </c>
      <c r="C141" s="81">
        <f t="shared" si="2"/>
        <v>5193</v>
      </c>
      <c r="D141" s="82">
        <v>500</v>
      </c>
      <c r="F141" s="97" t="s">
        <v>212</v>
      </c>
      <c r="G141" s="24">
        <v>53130</v>
      </c>
      <c r="N141" s="98"/>
      <c r="O141" s="97"/>
      <c r="P141" s="23"/>
    </row>
    <row r="142" spans="1:16" ht="15" customHeight="1" x14ac:dyDescent="0.25">
      <c r="A142" s="79">
        <v>5195</v>
      </c>
      <c r="B142" s="80" t="s">
        <v>649</v>
      </c>
      <c r="C142" s="81">
        <f t="shared" si="2"/>
        <v>5195</v>
      </c>
      <c r="D142" s="82">
        <v>500</v>
      </c>
      <c r="F142" s="97" t="s">
        <v>213</v>
      </c>
      <c r="G142" s="24">
        <v>53140</v>
      </c>
      <c r="N142" s="98"/>
      <c r="O142" s="97"/>
      <c r="P142" s="23"/>
    </row>
    <row r="143" spans="1:16" ht="15" customHeight="1" x14ac:dyDescent="0.25">
      <c r="A143" s="79">
        <v>5196</v>
      </c>
      <c r="B143" s="80" t="s">
        <v>157</v>
      </c>
      <c r="C143" s="81">
        <f t="shared" si="2"/>
        <v>5196</v>
      </c>
      <c r="D143" s="82">
        <v>500</v>
      </c>
      <c r="F143" s="97" t="s">
        <v>214</v>
      </c>
      <c r="G143" s="24">
        <v>52400</v>
      </c>
      <c r="N143" s="98"/>
      <c r="O143" s="97"/>
      <c r="P143" s="23"/>
    </row>
    <row r="144" spans="1:16" ht="15" customHeight="1" x14ac:dyDescent="0.25">
      <c r="A144" s="79">
        <v>5197</v>
      </c>
      <c r="B144" s="80" t="s">
        <v>159</v>
      </c>
      <c r="C144" s="81">
        <f t="shared" si="2"/>
        <v>5197</v>
      </c>
      <c r="D144" s="82">
        <v>500</v>
      </c>
      <c r="F144" s="97" t="s">
        <v>215</v>
      </c>
      <c r="G144" s="24">
        <v>54142</v>
      </c>
      <c r="N144" s="98"/>
      <c r="O144" s="97"/>
      <c r="P144" s="23"/>
    </row>
    <row r="145" spans="1:16" ht="15" customHeight="1" x14ac:dyDescent="0.25">
      <c r="A145" s="79">
        <v>5198</v>
      </c>
      <c r="B145" s="80" t="s">
        <v>161</v>
      </c>
      <c r="C145" s="81">
        <f t="shared" si="2"/>
        <v>5198</v>
      </c>
      <c r="D145" s="82">
        <v>500</v>
      </c>
      <c r="F145" s="97" t="s">
        <v>217</v>
      </c>
      <c r="G145" s="24">
        <v>53101</v>
      </c>
      <c r="N145" s="98"/>
      <c r="O145" s="97"/>
      <c r="P145" s="23"/>
    </row>
    <row r="146" spans="1:16" ht="15" customHeight="1" x14ac:dyDescent="0.25">
      <c r="A146" s="79">
        <v>5199</v>
      </c>
      <c r="B146" s="80" t="s">
        <v>650</v>
      </c>
      <c r="C146" s="81">
        <f t="shared" si="2"/>
        <v>5199</v>
      </c>
      <c r="D146" s="82">
        <v>500</v>
      </c>
      <c r="F146" s="97" t="s">
        <v>219</v>
      </c>
      <c r="G146" s="24">
        <v>55410</v>
      </c>
      <c r="N146" s="98"/>
      <c r="O146" s="97"/>
      <c r="P146" s="23"/>
    </row>
    <row r="147" spans="1:16" ht="15" customHeight="1" x14ac:dyDescent="0.25">
      <c r="A147" s="79">
        <v>5200</v>
      </c>
      <c r="B147" s="80" t="s">
        <v>163</v>
      </c>
      <c r="C147" s="81">
        <f t="shared" si="2"/>
        <v>5200</v>
      </c>
      <c r="D147" s="82">
        <v>500</v>
      </c>
      <c r="F147" s="97" t="s">
        <v>221</v>
      </c>
      <c r="G147" s="24">
        <v>50144</v>
      </c>
      <c r="N147" s="98"/>
      <c r="O147" s="97"/>
      <c r="P147" s="23"/>
    </row>
    <row r="148" spans="1:16" ht="15" customHeight="1" x14ac:dyDescent="0.25">
      <c r="A148" s="79">
        <v>5201</v>
      </c>
      <c r="B148" s="80" t="s">
        <v>651</v>
      </c>
      <c r="C148" s="81">
        <f t="shared" si="2"/>
        <v>5201</v>
      </c>
      <c r="D148" s="82">
        <v>500</v>
      </c>
      <c r="F148" s="97" t="s">
        <v>223</v>
      </c>
      <c r="G148" s="24">
        <v>55138</v>
      </c>
      <c r="N148" s="98"/>
      <c r="O148" s="97"/>
      <c r="P148" s="23"/>
    </row>
    <row r="149" spans="1:16" ht="15" customHeight="1" x14ac:dyDescent="0.25">
      <c r="A149" s="79">
        <v>5202</v>
      </c>
      <c r="B149" s="80" t="s">
        <v>165</v>
      </c>
      <c r="C149" s="81">
        <f t="shared" si="2"/>
        <v>5202</v>
      </c>
      <c r="D149" s="82">
        <v>500</v>
      </c>
      <c r="F149" s="97" t="s">
        <v>225</v>
      </c>
      <c r="G149" s="24">
        <v>11207</v>
      </c>
      <c r="N149" s="98"/>
      <c r="O149" s="97"/>
      <c r="P149" s="23"/>
    </row>
    <row r="150" spans="1:16" ht="15" customHeight="1" x14ac:dyDescent="0.25">
      <c r="A150" s="79">
        <v>5205</v>
      </c>
      <c r="B150" s="80" t="s">
        <v>167</v>
      </c>
      <c r="C150" s="81">
        <f t="shared" si="2"/>
        <v>5205</v>
      </c>
      <c r="D150" s="82">
        <v>300</v>
      </c>
      <c r="F150" s="97" t="s">
        <v>226</v>
      </c>
      <c r="G150" s="24">
        <v>11205</v>
      </c>
      <c r="N150" s="98"/>
      <c r="O150" s="97"/>
      <c r="P150" s="23"/>
    </row>
    <row r="151" spans="1:16" ht="15" customHeight="1" x14ac:dyDescent="0.25">
      <c r="A151" s="79">
        <v>5206</v>
      </c>
      <c r="B151" s="80" t="s">
        <v>953</v>
      </c>
      <c r="C151" s="81">
        <f t="shared" si="2"/>
        <v>5206</v>
      </c>
      <c r="D151" s="82">
        <v>500</v>
      </c>
      <c r="F151" s="97" t="s">
        <v>227</v>
      </c>
      <c r="G151" s="24">
        <v>11206</v>
      </c>
      <c r="N151" s="98"/>
      <c r="O151" s="97"/>
      <c r="P151" s="23"/>
    </row>
    <row r="152" spans="1:16" ht="15" customHeight="1" x14ac:dyDescent="0.25">
      <c r="A152" s="79">
        <v>5208</v>
      </c>
      <c r="B152" s="80" t="s">
        <v>170</v>
      </c>
      <c r="C152" s="81">
        <f t="shared" si="2"/>
        <v>5208</v>
      </c>
      <c r="D152" s="82">
        <v>500</v>
      </c>
      <c r="F152" s="97" t="s">
        <v>228</v>
      </c>
      <c r="G152" s="24">
        <v>11211</v>
      </c>
      <c r="N152" s="98"/>
      <c r="O152" s="97"/>
      <c r="P152" s="23"/>
    </row>
    <row r="153" spans="1:16" ht="15" customHeight="1" x14ac:dyDescent="0.25">
      <c r="A153" s="79">
        <v>5209</v>
      </c>
      <c r="B153" s="80" t="s">
        <v>172</v>
      </c>
      <c r="C153" s="81">
        <f t="shared" si="2"/>
        <v>5209</v>
      </c>
      <c r="D153" s="82">
        <v>500</v>
      </c>
      <c r="F153" s="23" t="s">
        <v>230</v>
      </c>
      <c r="G153" s="24">
        <v>60980</v>
      </c>
      <c r="N153" s="98"/>
      <c r="O153" s="97"/>
      <c r="P153" s="23"/>
    </row>
    <row r="154" spans="1:16" ht="15" customHeight="1" x14ac:dyDescent="0.25">
      <c r="A154" s="79">
        <v>5210</v>
      </c>
      <c r="B154" s="80" t="s">
        <v>174</v>
      </c>
      <c r="C154" s="81">
        <f t="shared" si="2"/>
        <v>5210</v>
      </c>
      <c r="D154" s="82">
        <v>500</v>
      </c>
      <c r="F154" s="23" t="s">
        <v>232</v>
      </c>
      <c r="G154" s="24">
        <v>60950</v>
      </c>
      <c r="N154" s="98"/>
      <c r="O154" s="97"/>
      <c r="P154" s="23"/>
    </row>
    <row r="155" spans="1:16" ht="15" customHeight="1" x14ac:dyDescent="0.25">
      <c r="A155" s="79">
        <v>5211</v>
      </c>
      <c r="B155" s="80" t="s">
        <v>176</v>
      </c>
      <c r="C155" s="81">
        <f t="shared" si="2"/>
        <v>5211</v>
      </c>
      <c r="D155" s="82">
        <v>500</v>
      </c>
      <c r="F155" s="23" t="s">
        <v>233</v>
      </c>
      <c r="G155" s="24">
        <v>60965</v>
      </c>
      <c r="N155" s="98"/>
      <c r="O155" s="97"/>
      <c r="P155" s="23"/>
    </row>
    <row r="156" spans="1:16" ht="15" customHeight="1" x14ac:dyDescent="0.25">
      <c r="A156" s="79">
        <v>5212</v>
      </c>
      <c r="B156" s="80" t="s">
        <v>178</v>
      </c>
      <c r="C156" s="81">
        <f t="shared" si="2"/>
        <v>5212</v>
      </c>
      <c r="D156" s="82">
        <v>500</v>
      </c>
      <c r="F156" s="23" t="s">
        <v>235</v>
      </c>
      <c r="G156" s="24">
        <v>60600</v>
      </c>
      <c r="N156" s="98"/>
      <c r="O156" s="97"/>
      <c r="P156" s="23"/>
    </row>
    <row r="157" spans="1:16" ht="15" customHeight="1" x14ac:dyDescent="0.25">
      <c r="A157" s="79">
        <v>5213</v>
      </c>
      <c r="B157" s="80" t="s">
        <v>180</v>
      </c>
      <c r="C157" s="81">
        <f t="shared" si="2"/>
        <v>5213</v>
      </c>
      <c r="D157" s="82">
        <v>500</v>
      </c>
      <c r="F157" s="23" t="s">
        <v>236</v>
      </c>
      <c r="G157" s="24">
        <v>60605</v>
      </c>
      <c r="N157" s="98"/>
      <c r="O157" s="97"/>
      <c r="P157" s="23"/>
    </row>
    <row r="158" spans="1:16" ht="15" customHeight="1" x14ac:dyDescent="0.25">
      <c r="A158" s="79">
        <v>5214</v>
      </c>
      <c r="B158" s="80" t="s">
        <v>182</v>
      </c>
      <c r="C158" s="81">
        <f t="shared" si="2"/>
        <v>5214</v>
      </c>
      <c r="D158" s="82">
        <v>500</v>
      </c>
      <c r="F158" s="23" t="s">
        <v>238</v>
      </c>
      <c r="G158" s="24">
        <v>62065</v>
      </c>
      <c r="N158" s="98"/>
      <c r="O158" s="97"/>
      <c r="P158" s="23"/>
    </row>
    <row r="159" spans="1:16" ht="15" customHeight="1" x14ac:dyDescent="0.25">
      <c r="A159" s="79">
        <v>5215</v>
      </c>
      <c r="B159" s="80" t="s">
        <v>184</v>
      </c>
      <c r="C159" s="81">
        <f t="shared" si="2"/>
        <v>5215</v>
      </c>
      <c r="D159" s="82">
        <v>500</v>
      </c>
      <c r="F159" s="23" t="s">
        <v>239</v>
      </c>
      <c r="G159" s="24">
        <v>60100</v>
      </c>
      <c r="N159" s="98"/>
      <c r="O159" s="97"/>
      <c r="P159" s="23"/>
    </row>
    <row r="160" spans="1:16" ht="15" customHeight="1" x14ac:dyDescent="0.25">
      <c r="A160" s="79">
        <v>5216</v>
      </c>
      <c r="B160" s="80" t="s">
        <v>955</v>
      </c>
      <c r="C160" s="81">
        <v>5216</v>
      </c>
      <c r="D160" s="82">
        <v>500</v>
      </c>
      <c r="F160" s="23" t="s">
        <v>240</v>
      </c>
      <c r="G160" s="24">
        <v>60105</v>
      </c>
      <c r="N160" s="98"/>
      <c r="O160" s="97"/>
      <c r="P160" s="23"/>
    </row>
    <row r="161" spans="1:16" ht="15" customHeight="1" x14ac:dyDescent="0.25">
      <c r="A161" s="79">
        <v>5217</v>
      </c>
      <c r="B161" s="80" t="s">
        <v>186</v>
      </c>
      <c r="C161" s="81">
        <f t="shared" si="2"/>
        <v>5217</v>
      </c>
      <c r="D161" s="82">
        <v>500</v>
      </c>
      <c r="F161" s="23" t="s">
        <v>242</v>
      </c>
      <c r="G161" s="24">
        <v>60110</v>
      </c>
      <c r="N161" s="98"/>
      <c r="O161" s="97"/>
      <c r="P161" s="23"/>
    </row>
    <row r="162" spans="1:16" ht="15" customHeight="1" x14ac:dyDescent="0.25">
      <c r="A162" s="79">
        <v>5218</v>
      </c>
      <c r="B162" s="80" t="s">
        <v>959</v>
      </c>
      <c r="C162" s="81">
        <f t="shared" si="2"/>
        <v>5218</v>
      </c>
      <c r="D162" s="82">
        <v>500</v>
      </c>
      <c r="F162" s="23" t="s">
        <v>243</v>
      </c>
      <c r="G162" s="24">
        <v>60115</v>
      </c>
      <c r="N162" s="98"/>
      <c r="O162" s="97"/>
      <c r="P162" s="23"/>
    </row>
    <row r="163" spans="1:16" ht="15" customHeight="1" x14ac:dyDescent="0.25">
      <c r="A163" s="79">
        <v>5219</v>
      </c>
      <c r="B163" s="80" t="s">
        <v>188</v>
      </c>
      <c r="C163" s="81">
        <f t="shared" si="2"/>
        <v>5219</v>
      </c>
      <c r="D163" s="82">
        <v>500</v>
      </c>
      <c r="F163" s="23" t="s">
        <v>245</v>
      </c>
      <c r="G163" s="24">
        <v>60130</v>
      </c>
      <c r="N163" s="98"/>
      <c r="O163" s="97"/>
      <c r="P163" s="23"/>
    </row>
    <row r="164" spans="1:16" ht="15" customHeight="1" x14ac:dyDescent="0.25">
      <c r="A164" s="79">
        <v>5220</v>
      </c>
      <c r="B164" s="80" t="s">
        <v>190</v>
      </c>
      <c r="C164" s="81">
        <f t="shared" si="2"/>
        <v>5220</v>
      </c>
      <c r="D164" s="82">
        <v>500</v>
      </c>
      <c r="F164" s="23" t="s">
        <v>247</v>
      </c>
      <c r="G164" s="24">
        <v>60125</v>
      </c>
      <c r="N164" s="98"/>
      <c r="O164" s="97"/>
      <c r="P164" s="23"/>
    </row>
    <row r="165" spans="1:16" ht="15" customHeight="1" x14ac:dyDescent="0.25">
      <c r="A165" s="79">
        <v>5221</v>
      </c>
      <c r="B165" s="80" t="s">
        <v>652</v>
      </c>
      <c r="C165" s="81">
        <f t="shared" si="2"/>
        <v>5221</v>
      </c>
      <c r="D165" s="82">
        <v>500</v>
      </c>
      <c r="F165" s="23" t="s">
        <v>249</v>
      </c>
      <c r="G165" s="24">
        <v>60120</v>
      </c>
      <c r="N165" s="98"/>
      <c r="O165" s="97"/>
      <c r="P165" s="23"/>
    </row>
    <row r="166" spans="1:16" ht="15" customHeight="1" x14ac:dyDescent="0.25">
      <c r="A166" s="79">
        <v>5222</v>
      </c>
      <c r="B166" s="80" t="s">
        <v>954</v>
      </c>
      <c r="C166" s="81">
        <f t="shared" si="2"/>
        <v>5222</v>
      </c>
      <c r="D166" s="82">
        <v>500</v>
      </c>
      <c r="F166" s="23" t="s">
        <v>250</v>
      </c>
      <c r="G166" s="24">
        <v>60200</v>
      </c>
      <c r="N166" s="98"/>
      <c r="O166" s="97"/>
      <c r="P166" s="23"/>
    </row>
    <row r="167" spans="1:16" ht="15" customHeight="1" x14ac:dyDescent="0.25">
      <c r="A167" s="79">
        <v>5224</v>
      </c>
      <c r="B167" s="80" t="s">
        <v>653</v>
      </c>
      <c r="C167" s="81">
        <f t="shared" si="2"/>
        <v>5224</v>
      </c>
      <c r="D167" s="82">
        <v>500</v>
      </c>
      <c r="F167" s="23" t="s">
        <v>252</v>
      </c>
      <c r="G167" s="24">
        <v>60225</v>
      </c>
      <c r="N167" s="98"/>
      <c r="O167" s="97"/>
      <c r="P167" s="23"/>
    </row>
    <row r="168" spans="1:16" ht="15" customHeight="1" x14ac:dyDescent="0.25">
      <c r="A168" s="79">
        <v>5225</v>
      </c>
      <c r="B168" s="80" t="s">
        <v>654</v>
      </c>
      <c r="C168" s="81">
        <f t="shared" si="2"/>
        <v>5225</v>
      </c>
      <c r="D168" s="82">
        <v>500</v>
      </c>
      <c r="F168" s="23" t="s">
        <v>254</v>
      </c>
      <c r="G168" s="24">
        <v>60220</v>
      </c>
      <c r="N168" s="98"/>
      <c r="O168" s="97"/>
      <c r="P168" s="23"/>
    </row>
    <row r="169" spans="1:16" ht="15" customHeight="1" x14ac:dyDescent="0.25">
      <c r="A169" s="79">
        <v>5226</v>
      </c>
      <c r="B169" s="80" t="s">
        <v>958</v>
      </c>
      <c r="C169" s="81">
        <f t="shared" si="2"/>
        <v>5226</v>
      </c>
      <c r="D169" s="82">
        <v>500</v>
      </c>
      <c r="F169" s="23" t="s">
        <v>256</v>
      </c>
      <c r="G169" s="24">
        <v>60205</v>
      </c>
      <c r="N169" s="98"/>
      <c r="O169" s="97"/>
      <c r="P169" s="23"/>
    </row>
    <row r="170" spans="1:16" ht="15" customHeight="1" x14ac:dyDescent="0.25">
      <c r="A170" s="79">
        <v>5227</v>
      </c>
      <c r="B170" s="80" t="s">
        <v>193</v>
      </c>
      <c r="C170" s="81">
        <f t="shared" si="2"/>
        <v>5227</v>
      </c>
      <c r="D170" s="82">
        <v>500</v>
      </c>
      <c r="F170" s="23" t="s">
        <v>258</v>
      </c>
      <c r="G170" s="24">
        <v>60210</v>
      </c>
      <c r="N170" s="98"/>
      <c r="O170" s="97"/>
      <c r="P170" s="23"/>
    </row>
    <row r="171" spans="1:16" ht="15" customHeight="1" x14ac:dyDescent="0.25">
      <c r="A171" s="79">
        <v>5231</v>
      </c>
      <c r="B171" s="80" t="s">
        <v>197</v>
      </c>
      <c r="C171" s="81">
        <f t="shared" si="2"/>
        <v>5231</v>
      </c>
      <c r="D171" s="82">
        <v>500</v>
      </c>
      <c r="F171" s="23" t="s">
        <v>260</v>
      </c>
      <c r="G171" s="24">
        <v>60750</v>
      </c>
      <c r="N171" s="98"/>
      <c r="O171" s="97"/>
      <c r="P171" s="23"/>
    </row>
    <row r="172" spans="1:16" ht="15" customHeight="1" x14ac:dyDescent="0.25">
      <c r="A172" s="79">
        <v>5232</v>
      </c>
      <c r="B172" s="80" t="s">
        <v>655</v>
      </c>
      <c r="C172" s="81">
        <f t="shared" si="2"/>
        <v>5232</v>
      </c>
      <c r="D172" s="82">
        <v>500</v>
      </c>
      <c r="F172" s="23" t="s">
        <v>262</v>
      </c>
      <c r="G172" s="24">
        <v>60755</v>
      </c>
      <c r="N172" s="98"/>
      <c r="O172" s="97"/>
      <c r="P172" s="23"/>
    </row>
    <row r="173" spans="1:16" ht="15" customHeight="1" x14ac:dyDescent="0.25">
      <c r="A173" s="79">
        <v>5235</v>
      </c>
      <c r="B173" s="80" t="s">
        <v>957</v>
      </c>
      <c r="C173" s="81">
        <f t="shared" si="2"/>
        <v>5235</v>
      </c>
      <c r="D173" s="82">
        <v>500</v>
      </c>
      <c r="F173" s="23" t="s">
        <v>264</v>
      </c>
      <c r="G173" s="24">
        <v>60760</v>
      </c>
      <c r="N173" s="98"/>
      <c r="O173" s="97"/>
      <c r="P173" s="23"/>
    </row>
    <row r="174" spans="1:16" ht="15" customHeight="1" x14ac:dyDescent="0.25">
      <c r="A174" s="79">
        <v>5237</v>
      </c>
      <c r="B174" s="80" t="s">
        <v>201</v>
      </c>
      <c r="C174" s="81">
        <f t="shared" si="2"/>
        <v>5237</v>
      </c>
      <c r="D174" s="82">
        <v>500</v>
      </c>
      <c r="F174" s="23" t="s">
        <v>266</v>
      </c>
      <c r="G174" s="24">
        <v>60020</v>
      </c>
      <c r="N174" s="98"/>
      <c r="O174" s="97"/>
      <c r="P174" s="23"/>
    </row>
    <row r="175" spans="1:16" ht="15" customHeight="1" x14ac:dyDescent="0.25">
      <c r="A175" s="79">
        <v>5238</v>
      </c>
      <c r="B175" s="80" t="s">
        <v>930</v>
      </c>
      <c r="C175" s="81">
        <f t="shared" si="2"/>
        <v>5238</v>
      </c>
      <c r="D175" s="82">
        <v>500</v>
      </c>
      <c r="F175" s="23" t="s">
        <v>267</v>
      </c>
      <c r="G175" s="24">
        <v>60660</v>
      </c>
      <c r="N175" s="98"/>
      <c r="O175" s="97"/>
      <c r="P175" s="23"/>
    </row>
    <row r="176" spans="1:16" ht="15" customHeight="1" x14ac:dyDescent="0.25">
      <c r="A176" s="79">
        <v>5239</v>
      </c>
      <c r="B176" s="80" t="s">
        <v>204</v>
      </c>
      <c r="C176" s="81">
        <f t="shared" si="2"/>
        <v>5239</v>
      </c>
      <c r="D176" s="82">
        <v>500</v>
      </c>
      <c r="F176" s="23" t="s">
        <v>269</v>
      </c>
      <c r="G176" s="24">
        <v>60670</v>
      </c>
      <c r="N176" s="98"/>
      <c r="O176" s="97"/>
      <c r="P176" s="23"/>
    </row>
    <row r="177" spans="1:16" ht="15" customHeight="1" x14ac:dyDescent="0.25">
      <c r="A177" s="79">
        <v>5240</v>
      </c>
      <c r="B177" s="80" t="s">
        <v>206</v>
      </c>
      <c r="C177" s="81">
        <f t="shared" si="2"/>
        <v>5240</v>
      </c>
      <c r="D177" s="82">
        <v>500</v>
      </c>
      <c r="F177" s="23" t="s">
        <v>270</v>
      </c>
      <c r="G177" s="24">
        <v>60650</v>
      </c>
      <c r="N177" s="98"/>
      <c r="O177" s="97"/>
      <c r="P177" s="23"/>
    </row>
    <row r="178" spans="1:16" ht="15" customHeight="1" x14ac:dyDescent="0.25">
      <c r="A178" s="79">
        <v>5242</v>
      </c>
      <c r="B178" s="80" t="s">
        <v>951</v>
      </c>
      <c r="C178" s="81">
        <f t="shared" si="2"/>
        <v>5242</v>
      </c>
      <c r="D178" s="82">
        <v>300</v>
      </c>
      <c r="F178" s="23" t="s">
        <v>271</v>
      </c>
      <c r="G178" s="24">
        <v>60675</v>
      </c>
      <c r="N178" s="98"/>
      <c r="O178" s="97"/>
      <c r="P178" s="23"/>
    </row>
    <row r="179" spans="1:16" ht="15" customHeight="1" x14ac:dyDescent="0.25">
      <c r="A179" s="79">
        <v>5243</v>
      </c>
      <c r="B179" s="80" t="s">
        <v>656</v>
      </c>
      <c r="C179" s="81">
        <f t="shared" si="2"/>
        <v>5243</v>
      </c>
      <c r="D179" s="82">
        <v>500</v>
      </c>
      <c r="F179" s="23" t="s">
        <v>273</v>
      </c>
      <c r="G179" s="24">
        <v>60680</v>
      </c>
      <c r="N179" s="98"/>
      <c r="O179" s="97"/>
      <c r="P179" s="23"/>
    </row>
    <row r="180" spans="1:16" ht="15" customHeight="1" x14ac:dyDescent="0.25">
      <c r="A180" s="79">
        <v>5244</v>
      </c>
      <c r="B180" s="80" t="s">
        <v>657</v>
      </c>
      <c r="C180" s="81">
        <f t="shared" si="2"/>
        <v>5244</v>
      </c>
      <c r="D180" s="82">
        <v>500</v>
      </c>
      <c r="F180" s="23" t="s">
        <v>275</v>
      </c>
      <c r="G180" s="24">
        <v>60665</v>
      </c>
      <c r="N180" s="98"/>
      <c r="O180" s="97"/>
      <c r="P180" s="23"/>
    </row>
    <row r="181" spans="1:16" ht="15" customHeight="1" x14ac:dyDescent="0.25">
      <c r="A181" s="79">
        <v>5245</v>
      </c>
      <c r="B181" s="80" t="s">
        <v>208</v>
      </c>
      <c r="C181" s="81">
        <f t="shared" si="2"/>
        <v>5245</v>
      </c>
      <c r="D181" s="82">
        <v>300</v>
      </c>
      <c r="F181" s="23" t="s">
        <v>276</v>
      </c>
      <c r="G181" s="24">
        <v>60300</v>
      </c>
      <c r="N181" s="98"/>
      <c r="O181" s="97"/>
      <c r="P181" s="23"/>
    </row>
    <row r="182" spans="1:16" ht="15" customHeight="1" x14ac:dyDescent="0.25">
      <c r="A182" s="79">
        <v>5249</v>
      </c>
      <c r="B182" s="80" t="s">
        <v>658</v>
      </c>
      <c r="C182" s="81">
        <f t="shared" si="2"/>
        <v>5249</v>
      </c>
      <c r="D182" s="82">
        <v>200</v>
      </c>
      <c r="F182" s="23" t="s">
        <v>277</v>
      </c>
      <c r="G182" s="24">
        <v>60305</v>
      </c>
      <c r="N182" s="98"/>
      <c r="O182" s="97"/>
      <c r="P182" s="23"/>
    </row>
    <row r="183" spans="1:16" ht="15" customHeight="1" x14ac:dyDescent="0.25">
      <c r="A183" s="79">
        <v>5250</v>
      </c>
      <c r="B183" s="80" t="s">
        <v>659</v>
      </c>
      <c r="C183" s="81">
        <f t="shared" si="2"/>
        <v>5250</v>
      </c>
      <c r="D183" s="82">
        <v>100</v>
      </c>
      <c r="F183" s="23" t="s">
        <v>279</v>
      </c>
      <c r="G183" s="24">
        <v>60870</v>
      </c>
      <c r="N183" s="98"/>
      <c r="O183" s="97"/>
      <c r="P183" s="23"/>
    </row>
    <row r="184" spans="1:16" ht="15" customHeight="1" x14ac:dyDescent="0.25">
      <c r="A184" s="79">
        <v>5255</v>
      </c>
      <c r="B184" s="80" t="s">
        <v>660</v>
      </c>
      <c r="C184" s="81">
        <f t="shared" si="2"/>
        <v>5255</v>
      </c>
      <c r="D184" s="82">
        <v>500</v>
      </c>
      <c r="F184" s="23" t="s">
        <v>280</v>
      </c>
      <c r="G184" s="24">
        <v>60890</v>
      </c>
      <c r="N184" s="98"/>
      <c r="O184" s="97"/>
      <c r="P184" s="23"/>
    </row>
    <row r="185" spans="1:16" ht="15" customHeight="1" x14ac:dyDescent="0.25">
      <c r="A185" s="79">
        <v>5259</v>
      </c>
      <c r="B185" s="80" t="s">
        <v>661</v>
      </c>
      <c r="C185" s="81">
        <f t="shared" si="2"/>
        <v>5259</v>
      </c>
      <c r="D185" s="82">
        <v>300</v>
      </c>
      <c r="F185" s="23" t="s">
        <v>282</v>
      </c>
      <c r="G185" s="24">
        <v>60855</v>
      </c>
      <c r="N185" s="98"/>
      <c r="O185" s="97"/>
      <c r="P185" s="23"/>
    </row>
    <row r="186" spans="1:16" ht="15" customHeight="1" x14ac:dyDescent="0.25">
      <c r="A186" s="79">
        <v>5260</v>
      </c>
      <c r="B186" s="80" t="s">
        <v>216</v>
      </c>
      <c r="C186" s="81">
        <f t="shared" si="2"/>
        <v>5260</v>
      </c>
      <c r="D186" s="82">
        <v>500</v>
      </c>
      <c r="F186" s="23" t="s">
        <v>284</v>
      </c>
      <c r="G186" s="24">
        <v>60875</v>
      </c>
      <c r="N186" s="98"/>
      <c r="O186" s="97"/>
      <c r="P186" s="23"/>
    </row>
    <row r="187" spans="1:16" ht="15" customHeight="1" x14ac:dyDescent="0.25">
      <c r="A187" s="79">
        <v>5261</v>
      </c>
      <c r="B187" s="80" t="s">
        <v>218</v>
      </c>
      <c r="C187" s="81">
        <f t="shared" si="2"/>
        <v>5261</v>
      </c>
      <c r="D187" s="82">
        <v>500</v>
      </c>
      <c r="F187" s="23" t="s">
        <v>286</v>
      </c>
      <c r="G187" s="24">
        <v>60900</v>
      </c>
      <c r="N187" s="98"/>
      <c r="O187" s="97"/>
      <c r="P187" s="23"/>
    </row>
    <row r="188" spans="1:16" ht="15" customHeight="1" x14ac:dyDescent="0.25">
      <c r="A188" s="79">
        <v>5262</v>
      </c>
      <c r="B188" s="80" t="s">
        <v>220</v>
      </c>
      <c r="C188" s="81">
        <f t="shared" si="2"/>
        <v>5262</v>
      </c>
      <c r="D188" s="82">
        <v>500</v>
      </c>
      <c r="F188" s="23" t="s">
        <v>288</v>
      </c>
      <c r="G188" s="24">
        <v>60860</v>
      </c>
      <c r="N188" s="98"/>
      <c r="O188" s="97"/>
      <c r="P188" s="23"/>
    </row>
    <row r="189" spans="1:16" ht="15" customHeight="1" x14ac:dyDescent="0.25">
      <c r="A189" s="79">
        <v>5263</v>
      </c>
      <c r="B189" s="80" t="s">
        <v>222</v>
      </c>
      <c r="C189" s="81">
        <f t="shared" si="2"/>
        <v>5263</v>
      </c>
      <c r="D189" s="82">
        <v>500</v>
      </c>
      <c r="F189" s="23" t="s">
        <v>289</v>
      </c>
      <c r="G189" s="24">
        <v>60800</v>
      </c>
      <c r="N189" s="98"/>
      <c r="O189" s="97"/>
      <c r="P189" s="23"/>
    </row>
    <row r="190" spans="1:16" ht="15" customHeight="1" x14ac:dyDescent="0.25">
      <c r="A190" s="79">
        <v>5265</v>
      </c>
      <c r="B190" s="80" t="s">
        <v>224</v>
      </c>
      <c r="C190" s="81">
        <f t="shared" si="2"/>
        <v>5265</v>
      </c>
      <c r="D190" s="82">
        <v>300</v>
      </c>
      <c r="F190" s="23" t="s">
        <v>291</v>
      </c>
      <c r="G190" s="24">
        <v>60815</v>
      </c>
      <c r="N190" s="98"/>
      <c r="O190" s="97"/>
      <c r="P190" s="23"/>
    </row>
    <row r="191" spans="1:16" ht="15" customHeight="1" x14ac:dyDescent="0.25">
      <c r="A191" s="79">
        <v>5266</v>
      </c>
      <c r="B191" s="80" t="s">
        <v>662</v>
      </c>
      <c r="C191" s="81">
        <f t="shared" si="2"/>
        <v>5266</v>
      </c>
      <c r="D191" s="82">
        <v>500</v>
      </c>
      <c r="F191" s="23" t="s">
        <v>293</v>
      </c>
      <c r="G191" s="24">
        <v>60805</v>
      </c>
      <c r="N191" s="98"/>
      <c r="O191" s="97"/>
      <c r="P191" s="23"/>
    </row>
    <row r="192" spans="1:16" ht="15" customHeight="1" x14ac:dyDescent="0.25">
      <c r="A192" s="79">
        <v>5268</v>
      </c>
      <c r="B192" s="80" t="s">
        <v>663</v>
      </c>
      <c r="C192" s="81">
        <f t="shared" si="2"/>
        <v>5268</v>
      </c>
      <c r="D192" s="82">
        <v>500</v>
      </c>
      <c r="F192" s="23" t="s">
        <v>294</v>
      </c>
      <c r="G192" s="24">
        <v>60810</v>
      </c>
      <c r="N192" s="98"/>
      <c r="O192" s="97"/>
      <c r="P192" s="23"/>
    </row>
    <row r="193" spans="1:16" ht="15" customHeight="1" x14ac:dyDescent="0.25">
      <c r="A193" s="79">
        <v>5269</v>
      </c>
      <c r="B193" s="80" t="s">
        <v>664</v>
      </c>
      <c r="C193" s="81">
        <f t="shared" si="2"/>
        <v>5269</v>
      </c>
      <c r="D193" s="82">
        <v>300</v>
      </c>
      <c r="F193" s="23" t="s">
        <v>295</v>
      </c>
      <c r="G193" s="24">
        <v>60835</v>
      </c>
      <c r="N193" s="98"/>
      <c r="O193" s="97"/>
      <c r="P193" s="23"/>
    </row>
    <row r="194" spans="1:16" ht="15" customHeight="1" x14ac:dyDescent="0.25">
      <c r="A194" s="79">
        <v>5270</v>
      </c>
      <c r="B194" s="80" t="s">
        <v>665</v>
      </c>
      <c r="C194" s="81">
        <f t="shared" si="2"/>
        <v>5270</v>
      </c>
      <c r="D194" s="82">
        <v>500</v>
      </c>
      <c r="F194" s="23" t="s">
        <v>297</v>
      </c>
      <c r="G194" s="24">
        <v>60475</v>
      </c>
      <c r="N194" s="98"/>
      <c r="O194" s="97"/>
      <c r="P194" s="23"/>
    </row>
    <row r="195" spans="1:16" ht="15" customHeight="1" x14ac:dyDescent="0.25">
      <c r="A195" s="79">
        <v>5271</v>
      </c>
      <c r="B195" s="80" t="s">
        <v>666</v>
      </c>
      <c r="C195" s="81">
        <f t="shared" si="2"/>
        <v>5271</v>
      </c>
      <c r="D195" s="82">
        <v>500</v>
      </c>
      <c r="F195" s="23" t="s">
        <v>298</v>
      </c>
      <c r="G195" s="24">
        <v>60465</v>
      </c>
      <c r="N195" s="98"/>
      <c r="O195" s="97"/>
      <c r="P195" s="23"/>
    </row>
    <row r="196" spans="1:16" ht="15" customHeight="1" x14ac:dyDescent="0.25">
      <c r="A196" s="79">
        <v>5273</v>
      </c>
      <c r="B196" s="80" t="s">
        <v>229</v>
      </c>
      <c r="C196" s="81">
        <f t="shared" si="2"/>
        <v>5273</v>
      </c>
      <c r="D196" s="82">
        <v>500</v>
      </c>
      <c r="F196" s="23" t="s">
        <v>300</v>
      </c>
      <c r="G196" s="24">
        <v>60455</v>
      </c>
      <c r="N196" s="98"/>
      <c r="O196" s="97"/>
      <c r="P196" s="23"/>
    </row>
    <row r="197" spans="1:16" ht="15" customHeight="1" x14ac:dyDescent="0.25">
      <c r="A197" s="79">
        <v>5275</v>
      </c>
      <c r="B197" s="80" t="s">
        <v>667</v>
      </c>
      <c r="C197" s="81">
        <f t="shared" si="2"/>
        <v>5275</v>
      </c>
      <c r="D197" s="82">
        <v>300</v>
      </c>
      <c r="F197" s="23" t="s">
        <v>302</v>
      </c>
      <c r="G197" s="24">
        <v>60460</v>
      </c>
      <c r="N197" s="98"/>
      <c r="O197" s="97"/>
      <c r="P197" s="23"/>
    </row>
    <row r="198" spans="1:16" ht="15" customHeight="1" x14ac:dyDescent="0.25">
      <c r="A198" s="79">
        <v>5276</v>
      </c>
      <c r="B198" s="80" t="s">
        <v>231</v>
      </c>
      <c r="C198" s="81">
        <f t="shared" si="2"/>
        <v>5276</v>
      </c>
      <c r="D198" s="82">
        <v>200</v>
      </c>
      <c r="F198" s="23" t="s">
        <v>304</v>
      </c>
      <c r="G198" s="24">
        <v>60275</v>
      </c>
      <c r="N198" s="98"/>
      <c r="O198" s="97"/>
      <c r="P198" s="23"/>
    </row>
    <row r="199" spans="1:16" ht="15" customHeight="1" x14ac:dyDescent="0.25">
      <c r="A199" s="79">
        <v>5278</v>
      </c>
      <c r="B199" s="80" t="s">
        <v>234</v>
      </c>
      <c r="C199" s="81">
        <f t="shared" si="2"/>
        <v>5278</v>
      </c>
      <c r="D199" s="82">
        <v>500</v>
      </c>
      <c r="F199" s="23" t="s">
        <v>306</v>
      </c>
      <c r="G199" s="24">
        <v>60255</v>
      </c>
      <c r="N199" s="98"/>
      <c r="O199" s="97"/>
      <c r="P199" s="23"/>
    </row>
    <row r="200" spans="1:16" ht="15" customHeight="1" x14ac:dyDescent="0.25">
      <c r="A200" s="79">
        <v>5280</v>
      </c>
      <c r="B200" s="80" t="s">
        <v>237</v>
      </c>
      <c r="C200" s="81">
        <f t="shared" si="2"/>
        <v>5280</v>
      </c>
      <c r="D200" s="82">
        <v>500</v>
      </c>
      <c r="F200" s="23" t="s">
        <v>308</v>
      </c>
      <c r="G200" s="24">
        <v>60265</v>
      </c>
      <c r="N200" s="98"/>
      <c r="O200" s="97"/>
      <c r="P200" s="23"/>
    </row>
    <row r="201" spans="1:16" ht="15" customHeight="1" x14ac:dyDescent="0.25">
      <c r="A201" s="79">
        <v>5281</v>
      </c>
      <c r="B201" s="80" t="s">
        <v>668</v>
      </c>
      <c r="C201" s="81">
        <f t="shared" si="2"/>
        <v>5281</v>
      </c>
      <c r="D201" s="82">
        <v>500</v>
      </c>
      <c r="F201" s="23" t="s">
        <v>309</v>
      </c>
      <c r="G201" s="24">
        <v>60550</v>
      </c>
      <c r="N201" s="98"/>
      <c r="O201" s="97"/>
      <c r="P201" s="23"/>
    </row>
    <row r="202" spans="1:16" ht="15" customHeight="1" x14ac:dyDescent="0.25">
      <c r="A202" s="79">
        <v>5282</v>
      </c>
      <c r="B202" s="80" t="s">
        <v>669</v>
      </c>
      <c r="C202" s="81">
        <f t="shared" si="2"/>
        <v>5282</v>
      </c>
      <c r="D202" s="82">
        <v>500</v>
      </c>
      <c r="F202" s="23" t="s">
        <v>311</v>
      </c>
      <c r="G202" s="24">
        <v>60565</v>
      </c>
      <c r="N202" s="98"/>
      <c r="O202" s="97"/>
      <c r="P202" s="23"/>
    </row>
    <row r="203" spans="1:16" ht="15" customHeight="1" x14ac:dyDescent="0.25">
      <c r="A203" s="79">
        <v>5284</v>
      </c>
      <c r="B203" s="80" t="s">
        <v>670</v>
      </c>
      <c r="C203" s="81">
        <f t="shared" si="2"/>
        <v>5284</v>
      </c>
      <c r="D203" s="82">
        <v>200</v>
      </c>
      <c r="F203" s="23" t="s">
        <v>313</v>
      </c>
      <c r="G203" s="24">
        <v>60555</v>
      </c>
      <c r="N203" s="98"/>
      <c r="O203" s="97"/>
      <c r="P203" s="23"/>
    </row>
    <row r="204" spans="1:16" ht="15" customHeight="1" x14ac:dyDescent="0.25">
      <c r="A204" s="79">
        <v>5287</v>
      </c>
      <c r="B204" s="80" t="s">
        <v>975</v>
      </c>
      <c r="C204" s="81">
        <f t="shared" si="2"/>
        <v>5287</v>
      </c>
      <c r="D204" s="82">
        <v>300</v>
      </c>
      <c r="F204" s="23" t="s">
        <v>315</v>
      </c>
      <c r="G204" s="24">
        <v>60560</v>
      </c>
      <c r="N204" s="98"/>
      <c r="O204" s="97"/>
      <c r="P204" s="23"/>
    </row>
    <row r="205" spans="1:16" ht="15" customHeight="1" x14ac:dyDescent="0.25">
      <c r="A205" s="79">
        <v>5288</v>
      </c>
      <c r="B205" s="80" t="s">
        <v>671</v>
      </c>
      <c r="C205" s="81">
        <f t="shared" si="2"/>
        <v>5288</v>
      </c>
      <c r="D205" s="82">
        <v>500</v>
      </c>
      <c r="F205" s="23" t="s">
        <v>317</v>
      </c>
      <c r="G205" s="24">
        <v>60590</v>
      </c>
      <c r="N205" s="98"/>
      <c r="O205" s="97"/>
      <c r="P205" s="23"/>
    </row>
    <row r="206" spans="1:16" ht="15" customHeight="1" x14ac:dyDescent="0.25">
      <c r="A206" s="79">
        <v>5290</v>
      </c>
      <c r="B206" s="80" t="s">
        <v>672</v>
      </c>
      <c r="C206" s="81">
        <f t="shared" ref="C206:C272" si="3">A206</f>
        <v>5290</v>
      </c>
      <c r="D206" s="82">
        <v>500</v>
      </c>
      <c r="F206" s="23" t="s">
        <v>318</v>
      </c>
      <c r="G206" s="24">
        <v>60580</v>
      </c>
      <c r="N206" s="98"/>
      <c r="O206" s="97"/>
      <c r="P206" s="23"/>
    </row>
    <row r="207" spans="1:16" ht="15" customHeight="1" x14ac:dyDescent="0.25">
      <c r="A207" s="79">
        <v>5291</v>
      </c>
      <c r="B207" s="80" t="s">
        <v>673</v>
      </c>
      <c r="C207" s="81">
        <f t="shared" si="3"/>
        <v>5291</v>
      </c>
      <c r="D207" s="82">
        <v>500</v>
      </c>
      <c r="F207" s="23" t="s">
        <v>319</v>
      </c>
      <c r="G207" s="24">
        <v>60185</v>
      </c>
      <c r="N207" s="98"/>
      <c r="O207" s="97"/>
      <c r="P207" s="23"/>
    </row>
    <row r="208" spans="1:16" ht="15" customHeight="1" x14ac:dyDescent="0.25">
      <c r="A208" s="79">
        <v>5293</v>
      </c>
      <c r="B208" s="80" t="s">
        <v>241</v>
      </c>
      <c r="C208" s="81">
        <f t="shared" si="3"/>
        <v>5293</v>
      </c>
      <c r="D208" s="82">
        <v>500</v>
      </c>
      <c r="F208" s="23" t="s">
        <v>321</v>
      </c>
      <c r="G208" s="24">
        <v>60150</v>
      </c>
      <c r="N208" s="98"/>
      <c r="O208" s="97"/>
      <c r="P208" s="23"/>
    </row>
    <row r="209" spans="1:16" ht="15" customHeight="1" x14ac:dyDescent="0.25">
      <c r="A209" s="79">
        <v>5295</v>
      </c>
      <c r="B209" s="80" t="s">
        <v>674</v>
      </c>
      <c r="C209" s="81">
        <f t="shared" si="3"/>
        <v>5295</v>
      </c>
      <c r="D209" s="82">
        <v>500</v>
      </c>
      <c r="F209" s="23" t="s">
        <v>323</v>
      </c>
      <c r="G209" s="24">
        <v>60175</v>
      </c>
      <c r="N209" s="98"/>
      <c r="O209" s="97"/>
      <c r="P209" s="23"/>
    </row>
    <row r="210" spans="1:16" ht="15" customHeight="1" x14ac:dyDescent="0.25">
      <c r="A210" s="79">
        <v>5296</v>
      </c>
      <c r="B210" s="80" t="s">
        <v>244</v>
      </c>
      <c r="C210" s="81">
        <f t="shared" si="3"/>
        <v>5296</v>
      </c>
      <c r="D210" s="82">
        <v>500</v>
      </c>
      <c r="F210" s="23" t="s">
        <v>325</v>
      </c>
      <c r="G210" s="24">
        <v>60190</v>
      </c>
      <c r="N210" s="98"/>
      <c r="O210" s="97"/>
      <c r="P210" s="23"/>
    </row>
    <row r="211" spans="1:16" ht="15" customHeight="1" x14ac:dyDescent="0.25">
      <c r="A211" s="79">
        <v>5298</v>
      </c>
      <c r="B211" s="80" t="s">
        <v>246</v>
      </c>
      <c r="C211" s="81">
        <f t="shared" si="3"/>
        <v>5298</v>
      </c>
      <c r="D211" s="82">
        <v>300</v>
      </c>
      <c r="F211" s="23" t="s">
        <v>326</v>
      </c>
      <c r="G211" s="24">
        <v>60180</v>
      </c>
      <c r="N211" s="98"/>
      <c r="O211" s="97"/>
      <c r="P211" s="23"/>
    </row>
    <row r="212" spans="1:16" ht="15" customHeight="1" x14ac:dyDescent="0.25">
      <c r="A212" s="79">
        <v>5299</v>
      </c>
      <c r="B212" s="80" t="s">
        <v>248</v>
      </c>
      <c r="C212" s="81">
        <f t="shared" si="3"/>
        <v>5299</v>
      </c>
      <c r="D212" s="82">
        <v>500</v>
      </c>
      <c r="F212" s="23" t="s">
        <v>328</v>
      </c>
      <c r="G212" s="24">
        <v>60160</v>
      </c>
      <c r="N212" s="98"/>
      <c r="O212" s="97"/>
      <c r="P212" s="23"/>
    </row>
    <row r="213" spans="1:16" ht="15" customHeight="1" x14ac:dyDescent="0.25">
      <c r="A213" s="79">
        <v>5300</v>
      </c>
      <c r="B213" s="80" t="s">
        <v>675</v>
      </c>
      <c r="C213" s="81">
        <f t="shared" si="3"/>
        <v>5300</v>
      </c>
      <c r="D213" s="82">
        <v>500</v>
      </c>
      <c r="F213" s="23" t="s">
        <v>330</v>
      </c>
      <c r="G213" s="24">
        <v>60170</v>
      </c>
      <c r="N213" s="98"/>
      <c r="O213" s="97"/>
      <c r="P213" s="23"/>
    </row>
    <row r="214" spans="1:16" ht="15" customHeight="1" x14ac:dyDescent="0.25">
      <c r="A214" s="79">
        <v>5301</v>
      </c>
      <c r="B214" s="80" t="s">
        <v>676</v>
      </c>
      <c r="C214" s="81">
        <f t="shared" si="3"/>
        <v>5301</v>
      </c>
      <c r="D214" s="82">
        <v>500</v>
      </c>
      <c r="F214" s="23" t="s">
        <v>331</v>
      </c>
      <c r="G214" s="24">
        <v>60155</v>
      </c>
      <c r="N214" s="98"/>
      <c r="O214" s="97"/>
      <c r="P214" s="23"/>
    </row>
    <row r="215" spans="1:16" ht="15" customHeight="1" x14ac:dyDescent="0.25">
      <c r="A215" s="79">
        <v>5302</v>
      </c>
      <c r="B215" s="80" t="s">
        <v>677</v>
      </c>
      <c r="C215" s="81">
        <f t="shared" si="3"/>
        <v>5302</v>
      </c>
      <c r="D215" s="82">
        <v>500</v>
      </c>
      <c r="F215" s="23" t="s">
        <v>332</v>
      </c>
      <c r="G215" s="24">
        <v>60165</v>
      </c>
      <c r="N215" s="98"/>
      <c r="O215" s="97"/>
      <c r="P215" s="23"/>
    </row>
    <row r="216" spans="1:16" ht="15" customHeight="1" x14ac:dyDescent="0.25">
      <c r="A216" s="79">
        <v>5303</v>
      </c>
      <c r="B216" s="80" t="s">
        <v>678</v>
      </c>
      <c r="C216" s="81">
        <f t="shared" si="3"/>
        <v>5303</v>
      </c>
      <c r="D216" s="82">
        <v>500</v>
      </c>
      <c r="F216" s="23" t="s">
        <v>334</v>
      </c>
      <c r="G216" s="24">
        <v>60400</v>
      </c>
      <c r="N216" s="98"/>
      <c r="O216" s="97"/>
      <c r="P216" s="23"/>
    </row>
    <row r="217" spans="1:16" ht="15" customHeight="1" x14ac:dyDescent="0.25">
      <c r="A217" s="79">
        <v>5305</v>
      </c>
      <c r="B217" s="80" t="s">
        <v>251</v>
      </c>
      <c r="C217" s="81">
        <f t="shared" si="3"/>
        <v>5305</v>
      </c>
      <c r="D217" s="82">
        <v>500</v>
      </c>
      <c r="F217" s="23" t="s">
        <v>335</v>
      </c>
      <c r="G217" s="24">
        <v>60405</v>
      </c>
      <c r="N217" s="98"/>
      <c r="O217" s="97"/>
      <c r="P217" s="23"/>
    </row>
    <row r="218" spans="1:16" ht="15" customHeight="1" x14ac:dyDescent="0.25">
      <c r="A218" s="79">
        <v>5306</v>
      </c>
      <c r="B218" s="80" t="s">
        <v>679</v>
      </c>
      <c r="C218" s="81">
        <f t="shared" si="3"/>
        <v>5306</v>
      </c>
      <c r="D218" s="82">
        <v>500</v>
      </c>
      <c r="F218" s="23" t="s">
        <v>336</v>
      </c>
      <c r="G218" s="24">
        <v>60435</v>
      </c>
      <c r="N218" s="98"/>
      <c r="O218" s="97"/>
      <c r="P218" s="23"/>
    </row>
    <row r="219" spans="1:16" ht="15" customHeight="1" x14ac:dyDescent="0.25">
      <c r="A219" s="79">
        <v>5307</v>
      </c>
      <c r="B219" s="80" t="s">
        <v>253</v>
      </c>
      <c r="C219" s="81">
        <f t="shared" si="3"/>
        <v>5307</v>
      </c>
      <c r="D219" s="82">
        <v>500</v>
      </c>
      <c r="F219" s="23" t="s">
        <v>337</v>
      </c>
      <c r="G219" s="24">
        <v>60420</v>
      </c>
      <c r="N219" s="98"/>
      <c r="O219" s="97"/>
      <c r="P219" s="23"/>
    </row>
    <row r="220" spans="1:16" ht="15" customHeight="1" x14ac:dyDescent="0.25">
      <c r="A220" s="79">
        <v>5308</v>
      </c>
      <c r="B220" s="80" t="s">
        <v>680</v>
      </c>
      <c r="C220" s="81">
        <f t="shared" si="3"/>
        <v>5308</v>
      </c>
      <c r="D220" s="82">
        <v>500</v>
      </c>
      <c r="F220" s="23" t="s">
        <v>339</v>
      </c>
      <c r="G220" s="24">
        <v>60415</v>
      </c>
      <c r="N220" s="98"/>
      <c r="O220" s="97"/>
      <c r="P220" s="23"/>
    </row>
    <row r="221" spans="1:16" ht="15" customHeight="1" x14ac:dyDescent="0.25">
      <c r="A221" s="79">
        <v>5309</v>
      </c>
      <c r="B221" s="80" t="s">
        <v>255</v>
      </c>
      <c r="C221" s="81">
        <f t="shared" si="3"/>
        <v>5309</v>
      </c>
      <c r="D221" s="82">
        <v>500</v>
      </c>
      <c r="F221" s="23" t="s">
        <v>340</v>
      </c>
      <c r="G221" s="24">
        <v>60410</v>
      </c>
      <c r="N221" s="98"/>
      <c r="O221" s="97"/>
      <c r="P221" s="23"/>
    </row>
    <row r="222" spans="1:16" ht="15" customHeight="1" x14ac:dyDescent="0.25">
      <c r="A222" s="79">
        <v>5310</v>
      </c>
      <c r="B222" s="80" t="s">
        <v>257</v>
      </c>
      <c r="C222" s="81">
        <f t="shared" si="3"/>
        <v>5310</v>
      </c>
      <c r="D222" s="82">
        <v>500</v>
      </c>
      <c r="F222" s="23" t="s">
        <v>341</v>
      </c>
      <c r="G222" s="24">
        <v>60743</v>
      </c>
      <c r="N222" s="98"/>
      <c r="O222" s="97"/>
      <c r="P222" s="23"/>
    </row>
    <row r="223" spans="1:16" ht="15" customHeight="1" x14ac:dyDescent="0.25">
      <c r="A223" s="79">
        <v>5311</v>
      </c>
      <c r="B223" s="80" t="s">
        <v>259</v>
      </c>
      <c r="C223" s="81">
        <f t="shared" si="3"/>
        <v>5311</v>
      </c>
      <c r="D223" s="82">
        <v>500</v>
      </c>
      <c r="F223" s="23" t="s">
        <v>343</v>
      </c>
      <c r="G223" s="24">
        <v>60730</v>
      </c>
      <c r="N223" s="98"/>
      <c r="O223" s="97"/>
      <c r="P223" s="23"/>
    </row>
    <row r="224" spans="1:16" ht="15" customHeight="1" x14ac:dyDescent="0.25">
      <c r="A224" s="79">
        <v>5312</v>
      </c>
      <c r="B224" s="80" t="s">
        <v>956</v>
      </c>
      <c r="C224" s="81">
        <f t="shared" si="3"/>
        <v>5312</v>
      </c>
      <c r="D224" s="82">
        <v>500</v>
      </c>
      <c r="F224" s="23" t="s">
        <v>345</v>
      </c>
      <c r="G224" s="24">
        <v>60725</v>
      </c>
      <c r="N224" s="98"/>
      <c r="O224" s="97"/>
      <c r="P224" s="23"/>
    </row>
    <row r="225" spans="1:16" ht="15" customHeight="1" x14ac:dyDescent="0.25">
      <c r="A225" s="79">
        <v>5313</v>
      </c>
      <c r="B225" s="80" t="s">
        <v>961</v>
      </c>
      <c r="C225" s="81">
        <f t="shared" si="3"/>
        <v>5313</v>
      </c>
      <c r="D225" s="82">
        <v>500</v>
      </c>
      <c r="F225" s="23" t="s">
        <v>347</v>
      </c>
      <c r="G225" s="24">
        <v>60740</v>
      </c>
      <c r="N225" s="98"/>
      <c r="O225" s="97"/>
      <c r="P225" s="23"/>
    </row>
    <row r="226" spans="1:16" ht="15" customHeight="1" x14ac:dyDescent="0.25">
      <c r="A226" s="79">
        <v>5314</v>
      </c>
      <c r="B226" s="80" t="s">
        <v>261</v>
      </c>
      <c r="C226" s="81">
        <f t="shared" si="3"/>
        <v>5314</v>
      </c>
      <c r="D226" s="82">
        <v>500</v>
      </c>
      <c r="F226" s="23" t="s">
        <v>348</v>
      </c>
      <c r="G226" s="24">
        <v>60720</v>
      </c>
      <c r="N226" s="98"/>
      <c r="O226" s="97"/>
      <c r="P226" s="23"/>
    </row>
    <row r="227" spans="1:16" ht="15" customHeight="1" x14ac:dyDescent="0.25">
      <c r="A227" s="79">
        <v>5315</v>
      </c>
      <c r="B227" s="80" t="s">
        <v>263</v>
      </c>
      <c r="C227" s="81">
        <f t="shared" si="3"/>
        <v>5315</v>
      </c>
      <c r="D227" s="82">
        <v>500</v>
      </c>
      <c r="F227" s="23" t="s">
        <v>350</v>
      </c>
      <c r="G227" s="24">
        <v>60735</v>
      </c>
      <c r="N227" s="98"/>
      <c r="O227" s="97"/>
      <c r="P227" s="23"/>
    </row>
    <row r="228" spans="1:16" ht="15" customHeight="1" x14ac:dyDescent="0.25">
      <c r="A228" s="79">
        <v>5316</v>
      </c>
      <c r="B228" s="80" t="s">
        <v>681</v>
      </c>
      <c r="C228" s="81">
        <f t="shared" si="3"/>
        <v>5316</v>
      </c>
      <c r="D228" s="82">
        <v>500</v>
      </c>
      <c r="F228" s="23" t="s">
        <v>352</v>
      </c>
      <c r="G228" s="24">
        <v>60705</v>
      </c>
      <c r="N228" s="98"/>
      <c r="O228" s="97"/>
      <c r="P228" s="23"/>
    </row>
    <row r="229" spans="1:16" ht="15" customHeight="1" x14ac:dyDescent="0.25">
      <c r="A229" s="79">
        <v>5317</v>
      </c>
      <c r="B229" s="80" t="s">
        <v>265</v>
      </c>
      <c r="C229" s="81">
        <f t="shared" si="3"/>
        <v>5317</v>
      </c>
      <c r="D229" s="82">
        <v>500</v>
      </c>
      <c r="F229" s="23" t="s">
        <v>354</v>
      </c>
      <c r="G229" s="24">
        <v>60741</v>
      </c>
      <c r="N229" s="98"/>
      <c r="O229" s="97"/>
      <c r="P229" s="23"/>
    </row>
    <row r="230" spans="1:16" ht="15" customHeight="1" x14ac:dyDescent="0.25">
      <c r="A230" s="79">
        <v>5318</v>
      </c>
      <c r="B230" s="80" t="s">
        <v>682</v>
      </c>
      <c r="C230" s="81">
        <f t="shared" si="3"/>
        <v>5318</v>
      </c>
      <c r="D230" s="82">
        <v>500</v>
      </c>
      <c r="F230" s="23" t="s">
        <v>355</v>
      </c>
      <c r="G230" s="24">
        <v>60050</v>
      </c>
      <c r="N230" s="98"/>
      <c r="O230" s="97"/>
      <c r="P230" s="23"/>
    </row>
    <row r="231" spans="1:16" ht="15" customHeight="1" x14ac:dyDescent="0.25">
      <c r="A231" s="79">
        <v>5319</v>
      </c>
      <c r="B231" s="80" t="s">
        <v>683</v>
      </c>
      <c r="C231" s="81">
        <f t="shared" si="3"/>
        <v>5319</v>
      </c>
      <c r="D231" s="82">
        <v>500</v>
      </c>
      <c r="F231" s="23" t="s">
        <v>356</v>
      </c>
      <c r="G231" s="24">
        <v>60055</v>
      </c>
      <c r="N231" s="98"/>
      <c r="O231" s="97"/>
      <c r="P231" s="23"/>
    </row>
    <row r="232" spans="1:16" ht="15" customHeight="1" x14ac:dyDescent="0.25">
      <c r="A232" s="79">
        <v>5320</v>
      </c>
      <c r="B232" s="80" t="s">
        <v>268</v>
      </c>
      <c r="C232" s="81">
        <f t="shared" si="3"/>
        <v>5320</v>
      </c>
      <c r="D232" s="82">
        <v>500</v>
      </c>
      <c r="F232" s="23" t="s">
        <v>358</v>
      </c>
      <c r="G232" s="24">
        <v>60065</v>
      </c>
      <c r="N232" s="98"/>
      <c r="O232" s="97"/>
      <c r="P232" s="23"/>
    </row>
    <row r="233" spans="1:16" ht="15" customHeight="1" x14ac:dyDescent="0.25">
      <c r="A233" s="79">
        <v>5321</v>
      </c>
      <c r="B233" s="80" t="s">
        <v>684</v>
      </c>
      <c r="C233" s="81">
        <f t="shared" si="3"/>
        <v>5321</v>
      </c>
      <c r="D233" s="82">
        <v>500</v>
      </c>
      <c r="F233" s="23" t="s">
        <v>360</v>
      </c>
      <c r="G233" s="24">
        <v>60060</v>
      </c>
      <c r="N233" s="98"/>
      <c r="O233" s="97"/>
      <c r="P233" s="23"/>
    </row>
    <row r="234" spans="1:16" ht="15" customHeight="1" x14ac:dyDescent="0.25">
      <c r="A234" s="79">
        <v>5324</v>
      </c>
      <c r="B234" s="80" t="s">
        <v>685</v>
      </c>
      <c r="C234" s="81">
        <f t="shared" si="3"/>
        <v>5324</v>
      </c>
      <c r="D234" s="82">
        <v>500</v>
      </c>
      <c r="F234" s="23" t="s">
        <v>362</v>
      </c>
      <c r="G234" s="24">
        <v>60070</v>
      </c>
      <c r="N234" s="98"/>
      <c r="O234" s="97"/>
      <c r="P234" s="23"/>
    </row>
    <row r="235" spans="1:16" ht="15" customHeight="1" x14ac:dyDescent="0.25">
      <c r="A235" s="79">
        <v>5326</v>
      </c>
      <c r="B235" s="80" t="s">
        <v>686</v>
      </c>
      <c r="C235" s="81">
        <f t="shared" si="3"/>
        <v>5326</v>
      </c>
      <c r="D235" s="82">
        <v>500</v>
      </c>
      <c r="F235" s="23" t="s">
        <v>364</v>
      </c>
      <c r="G235" s="24">
        <v>60075</v>
      </c>
      <c r="N235" s="98"/>
      <c r="O235" s="97"/>
      <c r="P235" s="23"/>
    </row>
    <row r="236" spans="1:16" ht="15" customHeight="1" x14ac:dyDescent="0.25">
      <c r="A236" s="79">
        <v>5327</v>
      </c>
      <c r="B236" s="80" t="s">
        <v>962</v>
      </c>
      <c r="C236" s="81">
        <f t="shared" si="3"/>
        <v>5327</v>
      </c>
      <c r="D236" s="82">
        <v>500</v>
      </c>
      <c r="F236" s="23" t="s">
        <v>366</v>
      </c>
      <c r="G236" s="24">
        <v>60515</v>
      </c>
      <c r="N236" s="98"/>
      <c r="O236" s="97"/>
      <c r="P236" s="23"/>
    </row>
    <row r="237" spans="1:16" ht="15" customHeight="1" x14ac:dyDescent="0.25">
      <c r="A237" s="79">
        <v>5328</v>
      </c>
      <c r="B237" s="80" t="s">
        <v>272</v>
      </c>
      <c r="C237" s="81">
        <f t="shared" si="3"/>
        <v>5328</v>
      </c>
      <c r="D237" s="82">
        <v>500</v>
      </c>
      <c r="F237" s="23" t="s">
        <v>368</v>
      </c>
      <c r="G237" s="24">
        <v>60510</v>
      </c>
      <c r="N237" s="98"/>
      <c r="O237" s="97"/>
      <c r="P237" s="23"/>
    </row>
    <row r="238" spans="1:16" ht="15" customHeight="1" x14ac:dyDescent="0.25">
      <c r="A238" s="79">
        <v>5329</v>
      </c>
      <c r="B238" s="80" t="s">
        <v>687</v>
      </c>
      <c r="C238" s="81">
        <f t="shared" si="3"/>
        <v>5329</v>
      </c>
      <c r="D238" s="82">
        <v>500</v>
      </c>
      <c r="F238" s="23" t="s">
        <v>370</v>
      </c>
      <c r="G238" s="24">
        <v>60540</v>
      </c>
      <c r="N238" s="98"/>
      <c r="O238" s="97"/>
      <c r="P238" s="23"/>
    </row>
    <row r="239" spans="1:16" ht="15" customHeight="1" x14ac:dyDescent="0.25">
      <c r="A239" s="79">
        <v>5330</v>
      </c>
      <c r="B239" s="80" t="s">
        <v>274</v>
      </c>
      <c r="C239" s="81">
        <f t="shared" si="3"/>
        <v>5330</v>
      </c>
      <c r="D239" s="82">
        <v>500</v>
      </c>
      <c r="N239" s="98"/>
      <c r="O239" s="97"/>
      <c r="P239" s="23"/>
    </row>
    <row r="240" spans="1:16" ht="15" customHeight="1" x14ac:dyDescent="0.25">
      <c r="A240" s="79">
        <v>5331</v>
      </c>
      <c r="B240" s="80" t="s">
        <v>688</v>
      </c>
      <c r="C240" s="81">
        <f t="shared" si="3"/>
        <v>5331</v>
      </c>
      <c r="D240" s="82">
        <v>500</v>
      </c>
      <c r="N240" s="98"/>
      <c r="O240" s="97"/>
      <c r="P240" s="23"/>
    </row>
    <row r="241" spans="1:16" ht="15" customHeight="1" x14ac:dyDescent="0.25">
      <c r="A241" s="79">
        <v>5332</v>
      </c>
      <c r="B241" s="80" t="s">
        <v>963</v>
      </c>
      <c r="C241" s="81">
        <f t="shared" si="3"/>
        <v>5332</v>
      </c>
      <c r="D241" s="82">
        <v>500</v>
      </c>
      <c r="N241" s="98"/>
      <c r="O241" s="97"/>
      <c r="P241" s="23"/>
    </row>
    <row r="242" spans="1:16" ht="15" customHeight="1" x14ac:dyDescent="0.25">
      <c r="A242" s="79">
        <v>5333</v>
      </c>
      <c r="B242" s="80" t="s">
        <v>689</v>
      </c>
      <c r="C242" s="81">
        <f t="shared" si="3"/>
        <v>5333</v>
      </c>
      <c r="D242" s="82">
        <v>500</v>
      </c>
      <c r="N242" s="98"/>
      <c r="O242" s="97"/>
      <c r="P242" s="23"/>
    </row>
    <row r="243" spans="1:16" ht="15" customHeight="1" x14ac:dyDescent="0.25">
      <c r="A243" s="79">
        <v>5335</v>
      </c>
      <c r="B243" s="80" t="s">
        <v>690</v>
      </c>
      <c r="C243" s="81">
        <f t="shared" si="3"/>
        <v>5335</v>
      </c>
      <c r="D243" s="82">
        <v>500</v>
      </c>
      <c r="N243" s="98"/>
      <c r="O243" s="97"/>
      <c r="P243" s="23"/>
    </row>
    <row r="244" spans="1:16" ht="15" customHeight="1" x14ac:dyDescent="0.25">
      <c r="A244" s="79">
        <v>5336</v>
      </c>
      <c r="B244" s="80" t="s">
        <v>278</v>
      </c>
      <c r="C244" s="81">
        <f t="shared" si="3"/>
        <v>5336</v>
      </c>
      <c r="D244" s="82">
        <v>500</v>
      </c>
      <c r="N244" s="98"/>
      <c r="O244" s="97"/>
      <c r="P244" s="23"/>
    </row>
    <row r="245" spans="1:16" ht="15" customHeight="1" x14ac:dyDescent="0.25">
      <c r="A245" s="79">
        <v>5338</v>
      </c>
      <c r="B245" s="80" t="s">
        <v>281</v>
      </c>
      <c r="C245" s="81">
        <f t="shared" si="3"/>
        <v>5338</v>
      </c>
      <c r="D245" s="82">
        <v>500</v>
      </c>
      <c r="N245" s="98"/>
      <c r="O245" s="97"/>
      <c r="P245" s="23"/>
    </row>
    <row r="246" spans="1:16" ht="15" customHeight="1" x14ac:dyDescent="0.25">
      <c r="A246" s="79">
        <v>5339</v>
      </c>
      <c r="B246" s="80" t="s">
        <v>283</v>
      </c>
      <c r="C246" s="81">
        <f t="shared" si="3"/>
        <v>5339</v>
      </c>
      <c r="D246" s="82">
        <v>500</v>
      </c>
      <c r="N246" s="98"/>
      <c r="O246" s="97"/>
      <c r="P246" s="23"/>
    </row>
    <row r="247" spans="1:16" ht="15" customHeight="1" x14ac:dyDescent="0.25">
      <c r="A247" s="79">
        <v>5340</v>
      </c>
      <c r="B247" s="80" t="s">
        <v>285</v>
      </c>
      <c r="C247" s="81">
        <f t="shared" si="3"/>
        <v>5340</v>
      </c>
      <c r="D247" s="82">
        <v>500</v>
      </c>
      <c r="N247" s="98"/>
      <c r="O247" s="97"/>
      <c r="P247" s="23"/>
    </row>
    <row r="248" spans="1:16" ht="15" customHeight="1" x14ac:dyDescent="0.25">
      <c r="A248" s="79">
        <v>5341</v>
      </c>
      <c r="B248" s="80" t="s">
        <v>691</v>
      </c>
      <c r="C248" s="81">
        <f t="shared" si="3"/>
        <v>5341</v>
      </c>
      <c r="D248" s="82">
        <v>500</v>
      </c>
      <c r="N248" s="98"/>
      <c r="O248" s="97"/>
      <c r="P248" s="23"/>
    </row>
    <row r="249" spans="1:16" ht="15" customHeight="1" x14ac:dyDescent="0.25">
      <c r="A249" s="79">
        <v>5342</v>
      </c>
      <c r="B249" s="80" t="s">
        <v>287</v>
      </c>
      <c r="C249" s="81">
        <f t="shared" si="3"/>
        <v>5342</v>
      </c>
      <c r="D249" s="82">
        <v>500</v>
      </c>
      <c r="N249" s="98"/>
      <c r="O249" s="97"/>
      <c r="P249" s="23"/>
    </row>
    <row r="250" spans="1:16" ht="15" customHeight="1" x14ac:dyDescent="0.25">
      <c r="A250" s="79">
        <v>5343</v>
      </c>
      <c r="B250" s="80" t="s">
        <v>692</v>
      </c>
      <c r="C250" s="81">
        <f t="shared" si="3"/>
        <v>5343</v>
      </c>
      <c r="D250" s="82">
        <v>500</v>
      </c>
      <c r="N250" s="98"/>
      <c r="O250" s="97"/>
      <c r="P250" s="23"/>
    </row>
    <row r="251" spans="1:16" ht="15" customHeight="1" x14ac:dyDescent="0.25">
      <c r="A251" s="79">
        <v>5345</v>
      </c>
      <c r="B251" s="80" t="s">
        <v>693</v>
      </c>
      <c r="C251" s="81">
        <f t="shared" si="3"/>
        <v>5345</v>
      </c>
      <c r="D251" s="82">
        <v>500</v>
      </c>
      <c r="N251" s="98"/>
      <c r="O251" s="97"/>
      <c r="P251" s="23"/>
    </row>
    <row r="252" spans="1:16" ht="15" customHeight="1" x14ac:dyDescent="0.25">
      <c r="A252" s="79">
        <v>5346</v>
      </c>
      <c r="B252" s="80" t="s">
        <v>290</v>
      </c>
      <c r="C252" s="81">
        <f t="shared" si="3"/>
        <v>5346</v>
      </c>
      <c r="D252" s="82">
        <v>500</v>
      </c>
      <c r="N252" s="98"/>
      <c r="O252" s="97"/>
      <c r="P252" s="23"/>
    </row>
    <row r="253" spans="1:16" ht="15" customHeight="1" x14ac:dyDescent="0.25">
      <c r="A253" s="79">
        <v>5347</v>
      </c>
      <c r="B253" s="80" t="s">
        <v>292</v>
      </c>
      <c r="C253" s="81">
        <f t="shared" si="3"/>
        <v>5347</v>
      </c>
      <c r="D253" s="82">
        <v>500</v>
      </c>
      <c r="N253" s="98"/>
      <c r="O253" s="97"/>
      <c r="P253" s="23"/>
    </row>
    <row r="254" spans="1:16" ht="15" customHeight="1" x14ac:dyDescent="0.25">
      <c r="A254" s="79">
        <v>5350</v>
      </c>
      <c r="B254" s="80" t="s">
        <v>296</v>
      </c>
      <c r="C254" s="81">
        <f t="shared" si="3"/>
        <v>5350</v>
      </c>
      <c r="D254" s="82">
        <v>500</v>
      </c>
      <c r="N254" s="98"/>
      <c r="O254" s="97"/>
      <c r="P254" s="23"/>
    </row>
    <row r="255" spans="1:16" ht="15" customHeight="1" x14ac:dyDescent="0.25">
      <c r="A255" s="79">
        <v>5351</v>
      </c>
      <c r="B255" s="80" t="s">
        <v>694</v>
      </c>
      <c r="C255" s="81">
        <f t="shared" si="3"/>
        <v>5351</v>
      </c>
      <c r="D255" s="82">
        <v>500</v>
      </c>
      <c r="N255" s="98"/>
      <c r="O255" s="97"/>
      <c r="P255" s="23"/>
    </row>
    <row r="256" spans="1:16" ht="15" customHeight="1" x14ac:dyDescent="0.25">
      <c r="A256" s="79">
        <v>5353</v>
      </c>
      <c r="B256" s="80" t="s">
        <v>299</v>
      </c>
      <c r="C256" s="81">
        <f t="shared" si="3"/>
        <v>5353</v>
      </c>
      <c r="D256" s="82">
        <v>500</v>
      </c>
      <c r="N256" s="98"/>
      <c r="O256" s="97"/>
      <c r="P256" s="23"/>
    </row>
    <row r="257" spans="1:16" ht="15" customHeight="1" x14ac:dyDescent="0.25">
      <c r="A257" s="79">
        <v>5354</v>
      </c>
      <c r="B257" s="80" t="s">
        <v>966</v>
      </c>
      <c r="C257" s="81">
        <f t="shared" si="3"/>
        <v>5354</v>
      </c>
      <c r="D257" s="82">
        <v>500</v>
      </c>
      <c r="N257" s="98"/>
      <c r="O257" s="97"/>
      <c r="P257" s="23"/>
    </row>
    <row r="258" spans="1:16" ht="15" customHeight="1" x14ac:dyDescent="0.25">
      <c r="A258" s="79">
        <v>5355</v>
      </c>
      <c r="B258" s="80" t="s">
        <v>301</v>
      </c>
      <c r="C258" s="81">
        <f t="shared" si="3"/>
        <v>5355</v>
      </c>
      <c r="D258" s="82">
        <v>500</v>
      </c>
      <c r="N258" s="98"/>
      <c r="O258" s="97"/>
      <c r="P258" s="23"/>
    </row>
    <row r="259" spans="1:16" ht="15" customHeight="1" x14ac:dyDescent="0.25">
      <c r="A259" s="79">
        <v>5356</v>
      </c>
      <c r="B259" s="80" t="s">
        <v>303</v>
      </c>
      <c r="C259" s="81">
        <f t="shared" si="3"/>
        <v>5356</v>
      </c>
      <c r="D259" s="82">
        <v>500</v>
      </c>
      <c r="N259" s="98"/>
      <c r="O259" s="97"/>
      <c r="P259" s="23"/>
    </row>
    <row r="260" spans="1:16" ht="15" customHeight="1" x14ac:dyDescent="0.25">
      <c r="A260" s="79">
        <v>5357</v>
      </c>
      <c r="B260" s="80" t="s">
        <v>305</v>
      </c>
      <c r="C260" s="81">
        <f t="shared" si="3"/>
        <v>5357</v>
      </c>
      <c r="D260" s="82">
        <v>500</v>
      </c>
      <c r="N260" s="98"/>
      <c r="O260" s="97"/>
      <c r="P260" s="23"/>
    </row>
    <row r="261" spans="1:16" ht="15" customHeight="1" x14ac:dyDescent="0.25">
      <c r="A261" s="79">
        <v>5358</v>
      </c>
      <c r="B261" s="80" t="s">
        <v>307</v>
      </c>
      <c r="C261" s="81">
        <f t="shared" si="3"/>
        <v>5358</v>
      </c>
      <c r="D261" s="82">
        <v>500</v>
      </c>
      <c r="N261" s="98"/>
      <c r="O261" s="97"/>
      <c r="P261" s="23"/>
    </row>
    <row r="262" spans="1:16" ht="15" customHeight="1" x14ac:dyDescent="0.25">
      <c r="A262" s="79">
        <v>5359</v>
      </c>
      <c r="B262" s="80" t="s">
        <v>695</v>
      </c>
      <c r="C262" s="81">
        <f t="shared" si="3"/>
        <v>5359</v>
      </c>
      <c r="D262" s="82">
        <v>500</v>
      </c>
      <c r="N262" s="98"/>
      <c r="O262" s="97"/>
      <c r="P262" s="23"/>
    </row>
    <row r="263" spans="1:16" ht="15" customHeight="1" x14ac:dyDescent="0.25">
      <c r="A263" s="79">
        <v>5360</v>
      </c>
      <c r="B263" s="80" t="s">
        <v>696</v>
      </c>
      <c r="C263" s="81">
        <f t="shared" si="3"/>
        <v>5360</v>
      </c>
      <c r="D263" s="82">
        <v>500</v>
      </c>
      <c r="N263" s="98"/>
      <c r="O263" s="97"/>
      <c r="P263" s="23"/>
    </row>
    <row r="264" spans="1:16" ht="15" customHeight="1" x14ac:dyDescent="0.25">
      <c r="A264" s="79">
        <v>5361</v>
      </c>
      <c r="B264" s="80" t="s">
        <v>310</v>
      </c>
      <c r="C264" s="81">
        <f t="shared" si="3"/>
        <v>5361</v>
      </c>
      <c r="D264" s="82">
        <v>500</v>
      </c>
      <c r="N264" s="98"/>
      <c r="O264" s="97"/>
      <c r="P264" s="23"/>
    </row>
    <row r="265" spans="1:16" ht="15" customHeight="1" x14ac:dyDescent="0.25">
      <c r="A265" s="79">
        <v>5362</v>
      </c>
      <c r="B265" s="80" t="s">
        <v>312</v>
      </c>
      <c r="C265" s="81">
        <f t="shared" si="3"/>
        <v>5362</v>
      </c>
      <c r="D265" s="82">
        <v>500</v>
      </c>
      <c r="N265" s="98"/>
      <c r="O265" s="97"/>
      <c r="P265" s="23"/>
    </row>
    <row r="266" spans="1:16" ht="15" customHeight="1" x14ac:dyDescent="0.25">
      <c r="A266" s="79">
        <v>5363</v>
      </c>
      <c r="B266" s="80" t="s">
        <v>697</v>
      </c>
      <c r="C266" s="81">
        <f t="shared" si="3"/>
        <v>5363</v>
      </c>
      <c r="D266" s="82">
        <v>500</v>
      </c>
      <c r="N266" s="98"/>
      <c r="O266" s="97"/>
      <c r="P266" s="23"/>
    </row>
    <row r="267" spans="1:16" ht="15" customHeight="1" x14ac:dyDescent="0.25">
      <c r="A267" s="79">
        <v>5364</v>
      </c>
      <c r="B267" s="80" t="s">
        <v>314</v>
      </c>
      <c r="C267" s="81">
        <f t="shared" si="3"/>
        <v>5364</v>
      </c>
      <c r="D267" s="82">
        <v>500</v>
      </c>
      <c r="N267" s="98"/>
      <c r="O267" s="97"/>
      <c r="P267" s="23"/>
    </row>
    <row r="268" spans="1:16" ht="15" customHeight="1" x14ac:dyDescent="0.25">
      <c r="A268" s="79">
        <v>5365</v>
      </c>
      <c r="B268" s="80" t="s">
        <v>316</v>
      </c>
      <c r="C268" s="81">
        <f t="shared" si="3"/>
        <v>5365</v>
      </c>
      <c r="D268" s="82">
        <v>500</v>
      </c>
      <c r="N268" s="98"/>
      <c r="O268" s="97"/>
      <c r="P268" s="23"/>
    </row>
    <row r="269" spans="1:16" ht="15" customHeight="1" x14ac:dyDescent="0.25">
      <c r="A269" s="79">
        <v>5368</v>
      </c>
      <c r="B269" s="80" t="s">
        <v>698</v>
      </c>
      <c r="C269" s="81">
        <f t="shared" si="3"/>
        <v>5368</v>
      </c>
      <c r="D269" s="82">
        <v>500</v>
      </c>
      <c r="N269" s="98"/>
      <c r="O269" s="97"/>
      <c r="P269" s="23"/>
    </row>
    <row r="270" spans="1:16" ht="15" customHeight="1" x14ac:dyDescent="0.25">
      <c r="A270" s="79">
        <v>5369</v>
      </c>
      <c r="B270" s="80" t="s">
        <v>320</v>
      </c>
      <c r="C270" s="81">
        <f t="shared" si="3"/>
        <v>5369</v>
      </c>
      <c r="D270" s="82">
        <v>500</v>
      </c>
      <c r="N270" s="98"/>
      <c r="O270" s="97"/>
      <c r="P270" s="23"/>
    </row>
    <row r="271" spans="1:16" ht="15" customHeight="1" x14ac:dyDescent="0.25">
      <c r="A271" s="79">
        <v>5370</v>
      </c>
      <c r="B271" s="80" t="s">
        <v>322</v>
      </c>
      <c r="C271" s="81">
        <f t="shared" si="3"/>
        <v>5370</v>
      </c>
      <c r="D271" s="82">
        <v>500</v>
      </c>
      <c r="N271" s="98"/>
      <c r="O271" s="97"/>
      <c r="P271" s="23"/>
    </row>
    <row r="272" spans="1:16" ht="15" customHeight="1" x14ac:dyDescent="0.25">
      <c r="A272" s="79">
        <v>5371</v>
      </c>
      <c r="B272" s="80" t="s">
        <v>324</v>
      </c>
      <c r="C272" s="81">
        <f t="shared" si="3"/>
        <v>5371</v>
      </c>
      <c r="D272" s="82">
        <v>500</v>
      </c>
      <c r="N272" s="98"/>
      <c r="O272" s="97"/>
      <c r="P272" s="23"/>
    </row>
    <row r="273" spans="1:16" ht="15" customHeight="1" x14ac:dyDescent="0.25">
      <c r="A273" s="79">
        <v>5375</v>
      </c>
      <c r="B273" s="80" t="s">
        <v>699</v>
      </c>
      <c r="C273" s="81">
        <f t="shared" ref="C273:C339" si="4">A273</f>
        <v>5375</v>
      </c>
      <c r="D273" s="82">
        <v>500</v>
      </c>
      <c r="N273" s="98"/>
      <c r="O273" s="97"/>
      <c r="P273" s="23"/>
    </row>
    <row r="274" spans="1:16" ht="15" customHeight="1" x14ac:dyDescent="0.25">
      <c r="A274" s="79">
        <v>5376</v>
      </c>
      <c r="B274" s="80" t="s">
        <v>327</v>
      </c>
      <c r="C274" s="81">
        <f t="shared" si="4"/>
        <v>5376</v>
      </c>
      <c r="D274" s="82">
        <v>500</v>
      </c>
      <c r="N274" s="98"/>
      <c r="O274" s="97"/>
      <c r="P274" s="23"/>
    </row>
    <row r="275" spans="1:16" ht="15" customHeight="1" x14ac:dyDescent="0.25">
      <c r="A275" s="79">
        <v>5377</v>
      </c>
      <c r="B275" s="80" t="s">
        <v>700</v>
      </c>
      <c r="C275" s="81">
        <f t="shared" si="4"/>
        <v>5377</v>
      </c>
      <c r="D275" s="82">
        <v>500</v>
      </c>
      <c r="N275" s="98"/>
      <c r="O275" s="97"/>
      <c r="P275" s="23"/>
    </row>
    <row r="276" spans="1:16" ht="15" customHeight="1" x14ac:dyDescent="0.25">
      <c r="A276" s="79">
        <v>5378</v>
      </c>
      <c r="B276" s="80" t="s">
        <v>329</v>
      </c>
      <c r="C276" s="81">
        <f t="shared" si="4"/>
        <v>5378</v>
      </c>
      <c r="D276" s="82">
        <v>500</v>
      </c>
      <c r="N276" s="98"/>
      <c r="O276" s="97"/>
      <c r="P276" s="23"/>
    </row>
    <row r="277" spans="1:16" ht="15" customHeight="1" x14ac:dyDescent="0.25">
      <c r="A277" s="79">
        <v>5379</v>
      </c>
      <c r="B277" s="80" t="s">
        <v>965</v>
      </c>
      <c r="C277" s="81">
        <f t="shared" si="4"/>
        <v>5379</v>
      </c>
      <c r="D277" s="82">
        <v>500</v>
      </c>
      <c r="N277" s="98"/>
      <c r="O277" s="97"/>
      <c r="P277" s="23"/>
    </row>
    <row r="278" spans="1:16" ht="15" customHeight="1" x14ac:dyDescent="0.25">
      <c r="A278" s="79">
        <v>5381</v>
      </c>
      <c r="B278" s="80" t="s">
        <v>964</v>
      </c>
      <c r="C278" s="81">
        <f t="shared" si="4"/>
        <v>5381</v>
      </c>
      <c r="D278" s="82">
        <v>500</v>
      </c>
      <c r="N278" s="98"/>
      <c r="O278" s="97"/>
      <c r="P278" s="23"/>
    </row>
    <row r="279" spans="1:16" ht="15" customHeight="1" x14ac:dyDescent="0.25">
      <c r="A279" s="79">
        <v>5383</v>
      </c>
      <c r="B279" s="80" t="s">
        <v>701</v>
      </c>
      <c r="C279" s="81">
        <f t="shared" si="4"/>
        <v>5383</v>
      </c>
      <c r="D279" s="82">
        <v>500</v>
      </c>
      <c r="N279" s="98"/>
      <c r="O279" s="97"/>
      <c r="P279" s="23"/>
    </row>
    <row r="280" spans="1:16" ht="15" customHeight="1" x14ac:dyDescent="0.25">
      <c r="A280" s="79">
        <v>5384</v>
      </c>
      <c r="B280" s="80" t="s">
        <v>702</v>
      </c>
      <c r="C280" s="81">
        <f t="shared" si="4"/>
        <v>5384</v>
      </c>
      <c r="D280" s="82">
        <v>500</v>
      </c>
      <c r="N280" s="98"/>
      <c r="O280" s="97"/>
      <c r="P280" s="23"/>
    </row>
    <row r="281" spans="1:16" ht="15" customHeight="1" x14ac:dyDescent="0.25">
      <c r="A281" s="79">
        <v>5385</v>
      </c>
      <c r="B281" s="80" t="s">
        <v>333</v>
      </c>
      <c r="C281" s="81">
        <f t="shared" si="4"/>
        <v>5385</v>
      </c>
      <c r="D281" s="82">
        <v>500</v>
      </c>
      <c r="N281" s="98"/>
      <c r="O281" s="97"/>
      <c r="P281" s="23"/>
    </row>
    <row r="282" spans="1:16" ht="15" customHeight="1" x14ac:dyDescent="0.25">
      <c r="A282" s="79">
        <v>5386</v>
      </c>
      <c r="B282" s="80" t="s">
        <v>703</v>
      </c>
      <c r="C282" s="81">
        <f t="shared" si="4"/>
        <v>5386</v>
      </c>
      <c r="D282" s="82">
        <v>500</v>
      </c>
      <c r="N282" s="98"/>
      <c r="O282" s="97"/>
      <c r="P282" s="23"/>
    </row>
    <row r="283" spans="1:16" ht="15" customHeight="1" x14ac:dyDescent="0.25">
      <c r="A283" s="79">
        <v>5387</v>
      </c>
      <c r="B283" s="80" t="s">
        <v>704</v>
      </c>
      <c r="C283" s="81">
        <f t="shared" si="4"/>
        <v>5387</v>
      </c>
      <c r="D283" s="82">
        <v>500</v>
      </c>
      <c r="N283" s="98"/>
      <c r="O283" s="97"/>
      <c r="P283" s="23"/>
    </row>
    <row r="284" spans="1:16" ht="15" customHeight="1" x14ac:dyDescent="0.25">
      <c r="A284" s="79">
        <v>5388</v>
      </c>
      <c r="B284" s="80" t="s">
        <v>705</v>
      </c>
      <c r="C284" s="81">
        <f t="shared" si="4"/>
        <v>5388</v>
      </c>
      <c r="D284" s="82">
        <v>500</v>
      </c>
      <c r="N284" s="98"/>
      <c r="O284" s="97"/>
      <c r="P284" s="23"/>
    </row>
    <row r="285" spans="1:16" ht="15" customHeight="1" x14ac:dyDescent="0.25">
      <c r="A285" s="79">
        <v>5389</v>
      </c>
      <c r="B285" s="80" t="s">
        <v>967</v>
      </c>
      <c r="C285" s="81">
        <f t="shared" si="4"/>
        <v>5389</v>
      </c>
      <c r="D285" s="82">
        <v>500</v>
      </c>
      <c r="N285" s="98"/>
      <c r="O285" s="97"/>
      <c r="P285" s="23"/>
    </row>
    <row r="286" spans="1:16" ht="15" customHeight="1" x14ac:dyDescent="0.25">
      <c r="A286" s="79">
        <v>5391</v>
      </c>
      <c r="B286" s="80" t="s">
        <v>338</v>
      </c>
      <c r="C286" s="81">
        <f t="shared" si="4"/>
        <v>5391</v>
      </c>
      <c r="D286" s="82">
        <v>500</v>
      </c>
      <c r="N286" s="98"/>
      <c r="O286" s="97"/>
      <c r="P286" s="23"/>
    </row>
    <row r="287" spans="1:16" ht="15" customHeight="1" x14ac:dyDescent="0.25">
      <c r="A287" s="79">
        <v>5393</v>
      </c>
      <c r="B287" s="80" t="s">
        <v>706</v>
      </c>
      <c r="C287" s="81">
        <f t="shared" si="4"/>
        <v>5393</v>
      </c>
      <c r="D287" s="82">
        <v>500</v>
      </c>
      <c r="N287" s="98"/>
      <c r="O287" s="97"/>
      <c r="P287" s="23"/>
    </row>
    <row r="288" spans="1:16" ht="15" customHeight="1" x14ac:dyDescent="0.25">
      <c r="A288" s="79">
        <v>5394</v>
      </c>
      <c r="B288" s="80" t="s">
        <v>342</v>
      </c>
      <c r="C288" s="81">
        <f t="shared" si="4"/>
        <v>5394</v>
      </c>
      <c r="D288" s="82">
        <v>500</v>
      </c>
      <c r="N288" s="98"/>
      <c r="O288" s="97"/>
      <c r="P288" s="23"/>
    </row>
    <row r="289" spans="1:16" ht="15" customHeight="1" x14ac:dyDescent="0.25">
      <c r="A289" s="79">
        <v>5395</v>
      </c>
      <c r="B289" s="80" t="s">
        <v>344</v>
      </c>
      <c r="C289" s="81">
        <f t="shared" si="4"/>
        <v>5395</v>
      </c>
      <c r="D289" s="82">
        <v>500</v>
      </c>
      <c r="N289" s="98"/>
      <c r="O289" s="97"/>
      <c r="P289" s="23"/>
    </row>
    <row r="290" spans="1:16" ht="15" customHeight="1" x14ac:dyDescent="0.25">
      <c r="A290" s="79">
        <v>5396</v>
      </c>
      <c r="B290" s="80" t="s">
        <v>346</v>
      </c>
      <c r="C290" s="81">
        <f t="shared" si="4"/>
        <v>5396</v>
      </c>
      <c r="D290" s="82">
        <v>500</v>
      </c>
      <c r="N290" s="98"/>
      <c r="O290" s="97"/>
      <c r="P290" s="23"/>
    </row>
    <row r="291" spans="1:16" ht="15" customHeight="1" x14ac:dyDescent="0.25">
      <c r="A291" s="79">
        <v>5398</v>
      </c>
      <c r="B291" s="80" t="s">
        <v>707</v>
      </c>
      <c r="C291" s="81">
        <f t="shared" si="4"/>
        <v>5398</v>
      </c>
      <c r="D291" s="82">
        <v>500</v>
      </c>
      <c r="N291" s="98"/>
      <c r="O291" s="97"/>
      <c r="P291" s="23"/>
    </row>
    <row r="292" spans="1:16" ht="15" customHeight="1" x14ac:dyDescent="0.25">
      <c r="A292" s="79">
        <v>5399</v>
      </c>
      <c r="B292" s="80" t="s">
        <v>349</v>
      </c>
      <c r="C292" s="81">
        <f t="shared" si="4"/>
        <v>5399</v>
      </c>
      <c r="D292" s="82">
        <v>500</v>
      </c>
      <c r="N292" s="98"/>
      <c r="O292" s="97"/>
      <c r="P292" s="23"/>
    </row>
    <row r="293" spans="1:16" ht="15" customHeight="1" x14ac:dyDescent="0.25">
      <c r="A293" s="79">
        <v>5402</v>
      </c>
      <c r="B293" s="80" t="s">
        <v>708</v>
      </c>
      <c r="C293" s="81">
        <f t="shared" si="4"/>
        <v>5402</v>
      </c>
      <c r="D293" s="82">
        <v>500</v>
      </c>
      <c r="N293" s="98"/>
      <c r="O293" s="97"/>
      <c r="P293" s="23"/>
    </row>
    <row r="294" spans="1:16" ht="15" customHeight="1" x14ac:dyDescent="0.25">
      <c r="A294" s="79">
        <v>5404</v>
      </c>
      <c r="B294" s="80" t="s">
        <v>351</v>
      </c>
      <c r="C294" s="81">
        <f t="shared" si="4"/>
        <v>5404</v>
      </c>
      <c r="D294" s="82">
        <v>500</v>
      </c>
      <c r="N294" s="98"/>
      <c r="O294" s="97"/>
      <c r="P294" s="23"/>
    </row>
    <row r="295" spans="1:16" ht="15" customHeight="1" x14ac:dyDescent="0.25">
      <c r="A295" s="79">
        <v>5407</v>
      </c>
      <c r="B295" s="80" t="s">
        <v>353</v>
      </c>
      <c r="C295" s="81">
        <f t="shared" si="4"/>
        <v>5407</v>
      </c>
      <c r="D295" s="82">
        <v>500</v>
      </c>
      <c r="N295" s="98"/>
      <c r="O295" s="97"/>
      <c r="P295" s="23"/>
    </row>
    <row r="296" spans="1:16" ht="15" customHeight="1" x14ac:dyDescent="0.25">
      <c r="A296" s="79">
        <v>5408</v>
      </c>
      <c r="B296" s="80" t="s">
        <v>709</v>
      </c>
      <c r="C296" s="81">
        <f t="shared" si="4"/>
        <v>5408</v>
      </c>
      <c r="D296" s="82">
        <v>500</v>
      </c>
      <c r="N296" s="98"/>
      <c r="O296" s="97"/>
      <c r="P296" s="23"/>
    </row>
    <row r="297" spans="1:16" ht="15" customHeight="1" x14ac:dyDescent="0.25">
      <c r="A297" s="79">
        <v>5409</v>
      </c>
      <c r="B297" s="80" t="s">
        <v>710</v>
      </c>
      <c r="C297" s="81">
        <f t="shared" si="4"/>
        <v>5409</v>
      </c>
      <c r="D297" s="82">
        <v>500</v>
      </c>
      <c r="N297" s="98"/>
      <c r="O297" s="97"/>
      <c r="P297" s="23"/>
    </row>
    <row r="298" spans="1:16" ht="15" customHeight="1" x14ac:dyDescent="0.25">
      <c r="A298" s="79">
        <v>5410</v>
      </c>
      <c r="B298" s="80" t="s">
        <v>711</v>
      </c>
      <c r="C298" s="81">
        <f t="shared" si="4"/>
        <v>5410</v>
      </c>
      <c r="D298" s="82">
        <v>500</v>
      </c>
      <c r="N298" s="98"/>
      <c r="O298" s="97"/>
      <c r="P298" s="23"/>
    </row>
    <row r="299" spans="1:16" ht="15" customHeight="1" x14ac:dyDescent="0.25">
      <c r="A299" s="79">
        <v>5411</v>
      </c>
      <c r="B299" s="80" t="s">
        <v>357</v>
      </c>
      <c r="C299" s="81">
        <f t="shared" si="4"/>
        <v>5411</v>
      </c>
      <c r="D299" s="82">
        <v>500</v>
      </c>
      <c r="N299" s="98"/>
      <c r="O299" s="97"/>
      <c r="P299" s="23"/>
    </row>
    <row r="300" spans="1:16" ht="15" customHeight="1" x14ac:dyDescent="0.25">
      <c r="A300" s="79">
        <v>5414</v>
      </c>
      <c r="B300" s="80" t="s">
        <v>712</v>
      </c>
      <c r="C300" s="81">
        <f t="shared" si="4"/>
        <v>5414</v>
      </c>
      <c r="D300" s="82">
        <v>500</v>
      </c>
      <c r="N300" s="98"/>
      <c r="O300" s="97"/>
      <c r="P300" s="23"/>
    </row>
    <row r="301" spans="1:16" ht="15" customHeight="1" x14ac:dyDescent="0.25">
      <c r="A301" s="79">
        <v>5416</v>
      </c>
      <c r="B301" s="80" t="s">
        <v>713</v>
      </c>
      <c r="C301" s="81">
        <f t="shared" si="4"/>
        <v>5416</v>
      </c>
      <c r="D301" s="82">
        <v>500</v>
      </c>
      <c r="N301" s="98"/>
      <c r="O301" s="97"/>
      <c r="P301" s="23"/>
    </row>
    <row r="302" spans="1:16" ht="15" customHeight="1" x14ac:dyDescent="0.25">
      <c r="A302" s="79">
        <v>5417</v>
      </c>
      <c r="B302" s="80" t="s">
        <v>359</v>
      </c>
      <c r="C302" s="81">
        <f t="shared" si="4"/>
        <v>5417</v>
      </c>
      <c r="D302" s="82">
        <v>500</v>
      </c>
      <c r="N302" s="98"/>
      <c r="O302" s="97"/>
      <c r="P302" s="23"/>
    </row>
    <row r="303" spans="1:16" ht="15" customHeight="1" x14ac:dyDescent="0.25">
      <c r="A303" s="79">
        <v>5419</v>
      </c>
      <c r="B303" s="80" t="s">
        <v>361</v>
      </c>
      <c r="C303" s="81">
        <f t="shared" si="4"/>
        <v>5419</v>
      </c>
      <c r="D303" s="82">
        <v>500</v>
      </c>
      <c r="N303" s="98"/>
      <c r="O303" s="97"/>
      <c r="P303" s="23"/>
    </row>
    <row r="304" spans="1:16" ht="15" customHeight="1" x14ac:dyDescent="0.25">
      <c r="A304" s="79">
        <v>5424</v>
      </c>
      <c r="B304" s="80" t="s">
        <v>363</v>
      </c>
      <c r="C304" s="81">
        <f t="shared" si="4"/>
        <v>5424</v>
      </c>
      <c r="D304" s="82">
        <v>500</v>
      </c>
      <c r="N304" s="98"/>
      <c r="O304" s="97"/>
      <c r="P304" s="23"/>
    </row>
    <row r="305" spans="1:16" ht="15" customHeight="1" x14ac:dyDescent="0.25">
      <c r="A305" s="79">
        <v>5425</v>
      </c>
      <c r="B305" s="80" t="s">
        <v>365</v>
      </c>
      <c r="C305" s="81">
        <f t="shared" si="4"/>
        <v>5425</v>
      </c>
      <c r="D305" s="82">
        <v>500</v>
      </c>
      <c r="N305" s="98"/>
      <c r="O305" s="97"/>
      <c r="P305" s="23"/>
    </row>
    <row r="306" spans="1:16" ht="15" customHeight="1" x14ac:dyDescent="0.25">
      <c r="A306" s="79">
        <v>5426</v>
      </c>
      <c r="B306" s="80" t="s">
        <v>367</v>
      </c>
      <c r="C306" s="81">
        <f t="shared" si="4"/>
        <v>5426</v>
      </c>
      <c r="D306" s="82">
        <v>500</v>
      </c>
      <c r="N306" s="98"/>
      <c r="O306" s="97"/>
      <c r="P306" s="23"/>
    </row>
    <row r="307" spans="1:16" ht="15" customHeight="1" x14ac:dyDescent="0.25">
      <c r="A307" s="79">
        <v>5427</v>
      </c>
      <c r="B307" s="80" t="s">
        <v>369</v>
      </c>
      <c r="C307" s="81">
        <f t="shared" si="4"/>
        <v>5427</v>
      </c>
      <c r="D307" s="82">
        <v>500</v>
      </c>
      <c r="N307" s="98"/>
      <c r="O307" s="97"/>
      <c r="P307" s="23"/>
    </row>
    <row r="308" spans="1:16" ht="15" customHeight="1" x14ac:dyDescent="0.25">
      <c r="A308" s="79">
        <v>5428</v>
      </c>
      <c r="B308" s="80" t="s">
        <v>371</v>
      </c>
      <c r="C308" s="81">
        <f t="shared" si="4"/>
        <v>5428</v>
      </c>
      <c r="D308" s="82">
        <v>500</v>
      </c>
      <c r="N308" s="98"/>
      <c r="O308" s="97"/>
      <c r="P308" s="23"/>
    </row>
    <row r="309" spans="1:16" ht="15" customHeight="1" x14ac:dyDescent="0.25">
      <c r="A309" s="79">
        <v>5430</v>
      </c>
      <c r="B309" s="80" t="s">
        <v>714</v>
      </c>
      <c r="C309" s="81">
        <f t="shared" si="4"/>
        <v>5430</v>
      </c>
      <c r="D309" s="82">
        <v>500</v>
      </c>
      <c r="N309" s="98"/>
      <c r="O309" s="97"/>
      <c r="P309" s="23"/>
    </row>
    <row r="310" spans="1:16" ht="15" customHeight="1" x14ac:dyDescent="0.25">
      <c r="A310" s="79">
        <v>5431</v>
      </c>
      <c r="B310" s="80" t="s">
        <v>372</v>
      </c>
      <c r="C310" s="81">
        <f t="shared" si="4"/>
        <v>5431</v>
      </c>
      <c r="D310" s="82">
        <v>500</v>
      </c>
      <c r="N310" s="98"/>
      <c r="O310" s="97"/>
      <c r="P310" s="23"/>
    </row>
    <row r="311" spans="1:16" ht="15" customHeight="1" x14ac:dyDescent="0.25">
      <c r="A311" s="79">
        <v>5434</v>
      </c>
      <c r="B311" s="80" t="s">
        <v>373</v>
      </c>
      <c r="C311" s="81">
        <f t="shared" si="4"/>
        <v>5434</v>
      </c>
      <c r="D311" s="82">
        <v>500</v>
      </c>
      <c r="N311" s="98"/>
      <c r="O311" s="97"/>
      <c r="P311" s="23"/>
    </row>
    <row r="312" spans="1:16" ht="15" customHeight="1" x14ac:dyDescent="0.25">
      <c r="A312" s="79">
        <v>5435</v>
      </c>
      <c r="B312" s="80" t="s">
        <v>374</v>
      </c>
      <c r="C312" s="81">
        <f t="shared" si="4"/>
        <v>5435</v>
      </c>
      <c r="D312" s="82">
        <v>500</v>
      </c>
      <c r="N312" s="98"/>
      <c r="O312" s="97"/>
      <c r="P312" s="23"/>
    </row>
    <row r="313" spans="1:16" ht="15" customHeight="1" x14ac:dyDescent="0.25">
      <c r="A313" s="79">
        <v>5436</v>
      </c>
      <c r="B313" s="80" t="s">
        <v>931</v>
      </c>
      <c r="C313" s="81">
        <f t="shared" si="4"/>
        <v>5436</v>
      </c>
      <c r="D313" s="82">
        <v>500</v>
      </c>
      <c r="N313" s="98"/>
      <c r="O313" s="97"/>
      <c r="P313" s="23"/>
    </row>
    <row r="314" spans="1:16" ht="15" customHeight="1" x14ac:dyDescent="0.25">
      <c r="A314" s="79">
        <v>5437</v>
      </c>
      <c r="B314" s="80" t="s">
        <v>715</v>
      </c>
      <c r="C314" s="81">
        <f t="shared" si="4"/>
        <v>5437</v>
      </c>
      <c r="D314" s="82">
        <v>500</v>
      </c>
      <c r="N314" s="98"/>
      <c r="O314" s="97"/>
      <c r="P314" s="23"/>
    </row>
    <row r="315" spans="1:16" ht="15" customHeight="1" x14ac:dyDescent="0.25">
      <c r="A315" s="79">
        <v>5438</v>
      </c>
      <c r="B315" s="80" t="s">
        <v>716</v>
      </c>
      <c r="C315" s="81">
        <f t="shared" si="4"/>
        <v>5438</v>
      </c>
      <c r="D315" s="82">
        <v>500</v>
      </c>
      <c r="N315" s="98"/>
      <c r="O315" s="97"/>
      <c r="P315" s="23"/>
    </row>
    <row r="316" spans="1:16" ht="15" customHeight="1" x14ac:dyDescent="0.25">
      <c r="A316" s="79">
        <v>5439</v>
      </c>
      <c r="B316" s="80" t="s">
        <v>717</v>
      </c>
      <c r="C316" s="81">
        <f t="shared" si="4"/>
        <v>5439</v>
      </c>
      <c r="D316" s="82">
        <v>500</v>
      </c>
      <c r="N316" s="98"/>
      <c r="O316" s="97"/>
      <c r="P316" s="23"/>
    </row>
    <row r="317" spans="1:16" ht="15" customHeight="1" x14ac:dyDescent="0.25">
      <c r="A317" s="79">
        <v>5440</v>
      </c>
      <c r="B317" s="80" t="s">
        <v>718</v>
      </c>
      <c r="C317" s="81">
        <f t="shared" si="4"/>
        <v>5440</v>
      </c>
      <c r="D317" s="82">
        <v>500</v>
      </c>
      <c r="N317" s="98"/>
      <c r="O317" s="97"/>
      <c r="P317" s="23"/>
    </row>
    <row r="318" spans="1:16" ht="15" customHeight="1" x14ac:dyDescent="0.25">
      <c r="A318" s="79">
        <v>5441</v>
      </c>
      <c r="B318" s="80" t="s">
        <v>375</v>
      </c>
      <c r="C318" s="81">
        <f t="shared" si="4"/>
        <v>5441</v>
      </c>
      <c r="D318" s="82">
        <v>500</v>
      </c>
      <c r="N318" s="98"/>
      <c r="O318" s="97"/>
      <c r="P318" s="23"/>
    </row>
    <row r="319" spans="1:16" ht="15" customHeight="1" x14ac:dyDescent="0.25">
      <c r="A319" s="79">
        <v>5442</v>
      </c>
      <c r="B319" s="80" t="s">
        <v>376</v>
      </c>
      <c r="C319" s="81">
        <f t="shared" si="4"/>
        <v>5442</v>
      </c>
      <c r="D319" s="82">
        <v>500</v>
      </c>
      <c r="N319" s="98"/>
      <c r="O319" s="97"/>
      <c r="P319" s="23"/>
    </row>
    <row r="320" spans="1:16" ht="15" customHeight="1" x14ac:dyDescent="0.25">
      <c r="A320" s="79">
        <v>5443</v>
      </c>
      <c r="B320" s="80" t="s">
        <v>719</v>
      </c>
      <c r="C320" s="81">
        <f t="shared" si="4"/>
        <v>5443</v>
      </c>
      <c r="D320" s="82">
        <v>500</v>
      </c>
      <c r="N320" s="98"/>
      <c r="O320" s="97"/>
      <c r="P320" s="23"/>
    </row>
    <row r="321" spans="1:16" ht="15" customHeight="1" x14ac:dyDescent="0.25">
      <c r="A321" s="79">
        <v>5447</v>
      </c>
      <c r="B321" s="80" t="s">
        <v>377</v>
      </c>
      <c r="C321" s="81">
        <f t="shared" si="4"/>
        <v>5447</v>
      </c>
      <c r="D321" s="82">
        <v>500</v>
      </c>
      <c r="N321" s="98"/>
      <c r="O321" s="97"/>
      <c r="P321" s="23"/>
    </row>
    <row r="322" spans="1:16" ht="15" customHeight="1" x14ac:dyDescent="0.25">
      <c r="A322" s="79">
        <v>5448</v>
      </c>
      <c r="B322" s="80" t="s">
        <v>378</v>
      </c>
      <c r="C322" s="81">
        <f t="shared" si="4"/>
        <v>5448</v>
      </c>
      <c r="D322" s="82">
        <v>500</v>
      </c>
      <c r="N322" s="98"/>
      <c r="O322" s="97"/>
      <c r="P322" s="23"/>
    </row>
    <row r="323" spans="1:16" ht="15" customHeight="1" x14ac:dyDescent="0.25">
      <c r="A323" s="79">
        <v>5449</v>
      </c>
      <c r="B323" s="80" t="s">
        <v>379</v>
      </c>
      <c r="C323" s="81">
        <f t="shared" si="4"/>
        <v>5449</v>
      </c>
      <c r="D323" s="82">
        <v>500</v>
      </c>
      <c r="N323" s="98"/>
      <c r="O323" s="97"/>
      <c r="P323" s="23"/>
    </row>
    <row r="324" spans="1:16" ht="15" customHeight="1" x14ac:dyDescent="0.25">
      <c r="A324" s="79">
        <v>5450</v>
      </c>
      <c r="B324" s="80" t="s">
        <v>380</v>
      </c>
      <c r="C324" s="81">
        <f t="shared" si="4"/>
        <v>5450</v>
      </c>
      <c r="D324" s="82">
        <v>500</v>
      </c>
      <c r="N324" s="98"/>
      <c r="O324" s="97"/>
      <c r="P324" s="23"/>
    </row>
    <row r="325" spans="1:16" ht="15" customHeight="1" x14ac:dyDescent="0.25">
      <c r="A325" s="79">
        <v>5452</v>
      </c>
      <c r="B325" s="80" t="s">
        <v>381</v>
      </c>
      <c r="C325" s="81">
        <f t="shared" si="4"/>
        <v>5452</v>
      </c>
      <c r="D325" s="82">
        <v>500</v>
      </c>
      <c r="N325" s="98"/>
      <c r="O325" s="97"/>
      <c r="P325" s="23"/>
    </row>
    <row r="326" spans="1:16" ht="15" customHeight="1" x14ac:dyDescent="0.25">
      <c r="A326" s="79">
        <v>5453</v>
      </c>
      <c r="B326" s="80" t="s">
        <v>932</v>
      </c>
      <c r="C326" s="81">
        <f t="shared" si="4"/>
        <v>5453</v>
      </c>
      <c r="D326" s="82">
        <v>500</v>
      </c>
      <c r="N326" s="98"/>
      <c r="O326" s="97"/>
      <c r="P326" s="23"/>
    </row>
    <row r="327" spans="1:16" ht="15" customHeight="1" x14ac:dyDescent="0.25">
      <c r="A327" s="79">
        <v>5454</v>
      </c>
      <c r="B327" s="80" t="s">
        <v>720</v>
      </c>
      <c r="C327" s="81">
        <f t="shared" si="4"/>
        <v>5454</v>
      </c>
      <c r="D327" s="82">
        <v>500</v>
      </c>
      <c r="N327" s="98"/>
      <c r="O327" s="97"/>
      <c r="P327" s="23"/>
    </row>
    <row r="328" spans="1:16" ht="15" customHeight="1" x14ac:dyDescent="0.25">
      <c r="A328" s="79">
        <v>5456</v>
      </c>
      <c r="B328" s="80" t="s">
        <v>382</v>
      </c>
      <c r="C328" s="81">
        <f t="shared" si="4"/>
        <v>5456</v>
      </c>
      <c r="D328" s="82">
        <v>500</v>
      </c>
      <c r="N328" s="98"/>
      <c r="O328" s="97"/>
      <c r="P328" s="23"/>
    </row>
    <row r="329" spans="1:16" ht="15" customHeight="1" x14ac:dyDescent="0.25">
      <c r="A329" s="79">
        <v>5457</v>
      </c>
      <c r="B329" s="80" t="s">
        <v>383</v>
      </c>
      <c r="C329" s="81">
        <f t="shared" si="4"/>
        <v>5457</v>
      </c>
      <c r="D329" s="82">
        <v>500</v>
      </c>
      <c r="N329" s="98"/>
      <c r="O329" s="97"/>
      <c r="P329" s="23"/>
    </row>
    <row r="330" spans="1:16" ht="15" customHeight="1" x14ac:dyDescent="0.25">
      <c r="A330" s="79">
        <v>5463</v>
      </c>
      <c r="B330" s="80" t="s">
        <v>384</v>
      </c>
      <c r="C330" s="81">
        <f t="shared" si="4"/>
        <v>5463</v>
      </c>
      <c r="D330" s="82">
        <v>500</v>
      </c>
      <c r="N330" s="98"/>
      <c r="O330" s="97"/>
      <c r="P330" s="23"/>
    </row>
    <row r="331" spans="1:16" ht="15" customHeight="1" x14ac:dyDescent="0.25">
      <c r="A331" s="79">
        <v>5465</v>
      </c>
      <c r="B331" s="80" t="s">
        <v>385</v>
      </c>
      <c r="C331" s="81">
        <f t="shared" si="4"/>
        <v>5465</v>
      </c>
      <c r="D331" s="82">
        <v>500</v>
      </c>
      <c r="N331" s="98"/>
      <c r="O331" s="97"/>
      <c r="P331" s="23"/>
    </row>
    <row r="332" spans="1:16" ht="15" customHeight="1" x14ac:dyDescent="0.25">
      <c r="A332" s="79">
        <v>5466</v>
      </c>
      <c r="B332" s="80" t="s">
        <v>721</v>
      </c>
      <c r="C332" s="81">
        <f t="shared" si="4"/>
        <v>5466</v>
      </c>
      <c r="D332" s="82">
        <v>500</v>
      </c>
      <c r="N332" s="98"/>
      <c r="O332" s="97"/>
      <c r="P332" s="23"/>
    </row>
    <row r="333" spans="1:16" ht="15" customHeight="1" x14ac:dyDescent="0.25">
      <c r="A333" s="79">
        <v>5467</v>
      </c>
      <c r="B333" s="80" t="s">
        <v>386</v>
      </c>
      <c r="C333" s="81">
        <f t="shared" si="4"/>
        <v>5467</v>
      </c>
      <c r="D333" s="82">
        <v>500</v>
      </c>
      <c r="N333" s="98"/>
      <c r="O333" s="97"/>
      <c r="P333" s="23"/>
    </row>
    <row r="334" spans="1:16" ht="15" customHeight="1" x14ac:dyDescent="0.25">
      <c r="A334" s="79">
        <v>5469</v>
      </c>
      <c r="B334" s="80" t="s">
        <v>387</v>
      </c>
      <c r="C334" s="81">
        <f t="shared" si="4"/>
        <v>5469</v>
      </c>
      <c r="D334" s="82">
        <v>500</v>
      </c>
      <c r="N334" s="98"/>
      <c r="O334" s="97"/>
      <c r="P334" s="23"/>
    </row>
    <row r="335" spans="1:16" ht="15" customHeight="1" x14ac:dyDescent="0.25">
      <c r="A335" s="79">
        <v>5470</v>
      </c>
      <c r="B335" s="80" t="s">
        <v>722</v>
      </c>
      <c r="C335" s="81">
        <f t="shared" si="4"/>
        <v>5470</v>
      </c>
      <c r="D335" s="82">
        <v>500</v>
      </c>
      <c r="N335" s="98"/>
      <c r="O335" s="97"/>
      <c r="P335" s="23"/>
    </row>
    <row r="336" spans="1:16" ht="15" customHeight="1" x14ac:dyDescent="0.25">
      <c r="A336" s="79">
        <v>5471</v>
      </c>
      <c r="B336" s="80" t="s">
        <v>388</v>
      </c>
      <c r="C336" s="81">
        <f t="shared" si="4"/>
        <v>5471</v>
      </c>
      <c r="D336" s="82">
        <v>500</v>
      </c>
      <c r="N336" s="98"/>
      <c r="O336" s="97"/>
      <c r="P336" s="23"/>
    </row>
    <row r="337" spans="1:16" ht="15" customHeight="1" x14ac:dyDescent="0.25">
      <c r="A337" s="79">
        <v>5472</v>
      </c>
      <c r="B337" s="80" t="s">
        <v>723</v>
      </c>
      <c r="C337" s="81">
        <f t="shared" si="4"/>
        <v>5472</v>
      </c>
      <c r="D337" s="82">
        <v>500</v>
      </c>
      <c r="N337" s="98"/>
      <c r="O337" s="97"/>
      <c r="P337" s="23"/>
    </row>
    <row r="338" spans="1:16" ht="15" customHeight="1" x14ac:dyDescent="0.25">
      <c r="A338" s="79">
        <v>5477</v>
      </c>
      <c r="B338" s="80" t="s">
        <v>724</v>
      </c>
      <c r="C338" s="81">
        <f t="shared" si="4"/>
        <v>5477</v>
      </c>
      <c r="D338" s="82">
        <v>500</v>
      </c>
      <c r="N338" s="98"/>
      <c r="O338" s="97"/>
      <c r="P338" s="23"/>
    </row>
    <row r="339" spans="1:16" ht="15" customHeight="1" x14ac:dyDescent="0.25">
      <c r="A339" s="79">
        <v>5478</v>
      </c>
      <c r="B339" s="80" t="s">
        <v>725</v>
      </c>
      <c r="C339" s="81">
        <f t="shared" si="4"/>
        <v>5478</v>
      </c>
      <c r="D339" s="82">
        <v>500</v>
      </c>
      <c r="N339" s="98"/>
      <c r="O339" s="97"/>
      <c r="P339" s="23"/>
    </row>
    <row r="340" spans="1:16" ht="15" customHeight="1" x14ac:dyDescent="0.25">
      <c r="A340" s="79">
        <v>5480</v>
      </c>
      <c r="B340" s="80" t="s">
        <v>389</v>
      </c>
      <c r="C340" s="81">
        <f t="shared" ref="C340:C403" si="5">A340</f>
        <v>5480</v>
      </c>
      <c r="D340" s="82">
        <v>500</v>
      </c>
      <c r="N340" s="98"/>
      <c r="O340" s="97"/>
      <c r="P340" s="23"/>
    </row>
    <row r="341" spans="1:16" ht="15" customHeight="1" x14ac:dyDescent="0.25">
      <c r="A341" s="79">
        <v>5481</v>
      </c>
      <c r="B341" s="80" t="s">
        <v>390</v>
      </c>
      <c r="C341" s="81">
        <f t="shared" si="5"/>
        <v>5481</v>
      </c>
      <c r="D341" s="82">
        <v>500</v>
      </c>
      <c r="N341" s="98"/>
      <c r="O341" s="97"/>
      <c r="P341" s="23"/>
    </row>
    <row r="342" spans="1:16" ht="15" customHeight="1" x14ac:dyDescent="0.25">
      <c r="A342" s="79">
        <v>5482</v>
      </c>
      <c r="B342" s="80" t="s">
        <v>391</v>
      </c>
      <c r="C342" s="81">
        <f t="shared" si="5"/>
        <v>5482</v>
      </c>
      <c r="D342" s="82">
        <v>500</v>
      </c>
      <c r="N342" s="98"/>
      <c r="O342" s="97"/>
      <c r="P342" s="23"/>
    </row>
    <row r="343" spans="1:16" ht="15" customHeight="1" x14ac:dyDescent="0.25">
      <c r="A343" s="79">
        <v>5483</v>
      </c>
      <c r="B343" s="80" t="s">
        <v>392</v>
      </c>
      <c r="C343" s="81">
        <f t="shared" si="5"/>
        <v>5483</v>
      </c>
      <c r="D343" s="82">
        <v>500</v>
      </c>
      <c r="N343" s="98"/>
      <c r="O343" s="97"/>
      <c r="P343" s="23"/>
    </row>
    <row r="344" spans="1:16" ht="15" customHeight="1" x14ac:dyDescent="0.25">
      <c r="A344" s="79">
        <v>5484</v>
      </c>
      <c r="B344" s="80" t="s">
        <v>393</v>
      </c>
      <c r="C344" s="81">
        <f t="shared" si="5"/>
        <v>5484</v>
      </c>
      <c r="D344" s="82">
        <v>500</v>
      </c>
      <c r="N344" s="98"/>
      <c r="O344" s="97"/>
      <c r="P344" s="23"/>
    </row>
    <row r="345" spans="1:16" ht="15" customHeight="1" x14ac:dyDescent="0.25">
      <c r="A345" s="79">
        <v>5485</v>
      </c>
      <c r="B345" s="80" t="s">
        <v>726</v>
      </c>
      <c r="C345" s="81">
        <f t="shared" si="5"/>
        <v>5485</v>
      </c>
      <c r="D345" s="82">
        <v>500</v>
      </c>
      <c r="N345" s="98"/>
      <c r="O345" s="97"/>
      <c r="P345" s="23"/>
    </row>
    <row r="346" spans="1:16" ht="15" customHeight="1" x14ac:dyDescent="0.25">
      <c r="A346" s="79">
        <v>5488</v>
      </c>
      <c r="B346" s="80" t="s">
        <v>727</v>
      </c>
      <c r="C346" s="81">
        <f t="shared" si="5"/>
        <v>5488</v>
      </c>
      <c r="D346" s="82">
        <v>500</v>
      </c>
      <c r="N346" s="98"/>
      <c r="O346" s="97"/>
      <c r="P346" s="23"/>
    </row>
    <row r="347" spans="1:16" ht="15" customHeight="1" x14ac:dyDescent="0.25">
      <c r="A347" s="79">
        <v>5489</v>
      </c>
      <c r="B347" s="80" t="s">
        <v>728</v>
      </c>
      <c r="C347" s="81">
        <f t="shared" si="5"/>
        <v>5489</v>
      </c>
      <c r="D347" s="82">
        <v>500</v>
      </c>
      <c r="N347" s="98"/>
      <c r="O347" s="97"/>
      <c r="P347" s="23"/>
    </row>
    <row r="348" spans="1:16" ht="15" customHeight="1" x14ac:dyDescent="0.25">
      <c r="A348" s="79">
        <v>5490</v>
      </c>
      <c r="B348" s="80" t="s">
        <v>394</v>
      </c>
      <c r="C348" s="81">
        <f t="shared" si="5"/>
        <v>5490</v>
      </c>
      <c r="D348" s="82">
        <v>500</v>
      </c>
      <c r="N348" s="98"/>
      <c r="O348" s="97"/>
      <c r="P348" s="23"/>
    </row>
    <row r="349" spans="1:16" ht="15" customHeight="1" x14ac:dyDescent="0.25">
      <c r="A349" s="79">
        <v>5491</v>
      </c>
      <c r="B349" s="80" t="s">
        <v>395</v>
      </c>
      <c r="C349" s="81">
        <f t="shared" si="5"/>
        <v>5491</v>
      </c>
      <c r="D349" s="82">
        <v>500</v>
      </c>
      <c r="N349" s="98"/>
      <c r="O349" s="97"/>
      <c r="P349" s="23"/>
    </row>
    <row r="350" spans="1:16" ht="15" customHeight="1" x14ac:dyDescent="0.25">
      <c r="A350" s="79">
        <v>5492</v>
      </c>
      <c r="B350" s="80" t="s">
        <v>396</v>
      </c>
      <c r="C350" s="81">
        <f t="shared" si="5"/>
        <v>5492</v>
      </c>
      <c r="D350" s="82">
        <v>500</v>
      </c>
      <c r="N350" s="98"/>
      <c r="O350" s="97"/>
      <c r="P350" s="23"/>
    </row>
    <row r="351" spans="1:16" ht="15" customHeight="1" x14ac:dyDescent="0.25">
      <c r="A351" s="79">
        <v>5493</v>
      </c>
      <c r="B351" s="80" t="s">
        <v>729</v>
      </c>
      <c r="C351" s="81">
        <f t="shared" si="5"/>
        <v>5493</v>
      </c>
      <c r="D351" s="82">
        <v>500</v>
      </c>
      <c r="N351" s="98"/>
      <c r="O351" s="97"/>
      <c r="P351" s="23"/>
    </row>
    <row r="352" spans="1:16" ht="15" customHeight="1" x14ac:dyDescent="0.25">
      <c r="A352" s="79">
        <v>5494</v>
      </c>
      <c r="B352" s="80" t="s">
        <v>730</v>
      </c>
      <c r="C352" s="81">
        <f t="shared" si="5"/>
        <v>5494</v>
      </c>
      <c r="D352" s="82">
        <v>500</v>
      </c>
      <c r="N352" s="98"/>
      <c r="O352" s="97"/>
      <c r="P352" s="23"/>
    </row>
    <row r="353" spans="1:16" ht="15" customHeight="1" x14ac:dyDescent="0.25">
      <c r="A353" s="79">
        <v>5495</v>
      </c>
      <c r="B353" s="80" t="s">
        <v>731</v>
      </c>
      <c r="C353" s="81">
        <f t="shared" si="5"/>
        <v>5495</v>
      </c>
      <c r="D353" s="82">
        <v>500</v>
      </c>
      <c r="N353" s="98"/>
      <c r="O353" s="97"/>
      <c r="P353" s="23"/>
    </row>
    <row r="354" spans="1:16" ht="15" customHeight="1" x14ac:dyDescent="0.25">
      <c r="A354" s="79">
        <v>5497</v>
      </c>
      <c r="B354" s="80" t="s">
        <v>397</v>
      </c>
      <c r="C354" s="81">
        <f t="shared" si="5"/>
        <v>5497</v>
      </c>
      <c r="D354" s="82">
        <v>500</v>
      </c>
      <c r="N354" s="98"/>
      <c r="O354" s="97"/>
      <c r="P354" s="23"/>
    </row>
    <row r="355" spans="1:16" ht="15" customHeight="1" x14ac:dyDescent="0.25">
      <c r="A355" s="79">
        <v>5498</v>
      </c>
      <c r="B355" s="80" t="s">
        <v>732</v>
      </c>
      <c r="C355" s="81">
        <f t="shared" si="5"/>
        <v>5498</v>
      </c>
      <c r="D355" s="82">
        <v>500</v>
      </c>
      <c r="N355" s="98"/>
      <c r="O355" s="97"/>
      <c r="P355" s="23"/>
    </row>
    <row r="356" spans="1:16" ht="15" customHeight="1" x14ac:dyDescent="0.25">
      <c r="A356" s="79">
        <v>5499</v>
      </c>
      <c r="B356" s="80" t="s">
        <v>733</v>
      </c>
      <c r="C356" s="81">
        <f t="shared" si="5"/>
        <v>5499</v>
      </c>
      <c r="D356" s="82">
        <v>500</v>
      </c>
      <c r="N356" s="98"/>
      <c r="O356" s="97"/>
      <c r="P356" s="23"/>
    </row>
    <row r="357" spans="1:16" ht="15" customHeight="1" x14ac:dyDescent="0.25">
      <c r="A357" s="79">
        <v>5500</v>
      </c>
      <c r="B357" s="80" t="s">
        <v>734</v>
      </c>
      <c r="C357" s="81">
        <f t="shared" si="5"/>
        <v>5500</v>
      </c>
      <c r="D357" s="82">
        <v>500</v>
      </c>
      <c r="N357" s="98"/>
      <c r="O357" s="97"/>
      <c r="P357" s="23"/>
    </row>
    <row r="358" spans="1:16" ht="15" customHeight="1" x14ac:dyDescent="0.25">
      <c r="A358" s="79">
        <v>5501</v>
      </c>
      <c r="B358" s="80" t="s">
        <v>735</v>
      </c>
      <c r="C358" s="81">
        <f t="shared" si="5"/>
        <v>5501</v>
      </c>
      <c r="D358" s="82">
        <v>500</v>
      </c>
      <c r="N358" s="98"/>
      <c r="O358" s="97"/>
      <c r="P358" s="23"/>
    </row>
    <row r="359" spans="1:16" ht="15" customHeight="1" x14ac:dyDescent="0.25">
      <c r="A359" s="79">
        <v>5503</v>
      </c>
      <c r="B359" s="80" t="s">
        <v>398</v>
      </c>
      <c r="C359" s="81">
        <f t="shared" si="5"/>
        <v>5503</v>
      </c>
      <c r="D359" s="82">
        <v>500</v>
      </c>
      <c r="N359" s="98"/>
      <c r="O359" s="97"/>
      <c r="P359" s="23"/>
    </row>
    <row r="360" spans="1:16" ht="15" customHeight="1" x14ac:dyDescent="0.25">
      <c r="A360" s="79">
        <v>5504</v>
      </c>
      <c r="B360" s="80" t="s">
        <v>736</v>
      </c>
      <c r="C360" s="81">
        <f t="shared" si="5"/>
        <v>5504</v>
      </c>
      <c r="D360" s="82">
        <v>500</v>
      </c>
      <c r="N360" s="98"/>
      <c r="O360" s="97"/>
      <c r="P360" s="23"/>
    </row>
    <row r="361" spans="1:16" ht="15" customHeight="1" x14ac:dyDescent="0.25">
      <c r="A361" s="79">
        <v>5505</v>
      </c>
      <c r="B361" s="80" t="s">
        <v>399</v>
      </c>
      <c r="C361" s="81">
        <f t="shared" si="5"/>
        <v>5505</v>
      </c>
      <c r="D361" s="82">
        <v>500</v>
      </c>
      <c r="N361" s="98"/>
      <c r="O361" s="97"/>
      <c r="P361" s="23"/>
    </row>
    <row r="362" spans="1:16" ht="15" customHeight="1" x14ac:dyDescent="0.25">
      <c r="A362" s="79">
        <v>5507</v>
      </c>
      <c r="B362" s="80" t="s">
        <v>400</v>
      </c>
      <c r="C362" s="81">
        <f t="shared" si="5"/>
        <v>5507</v>
      </c>
      <c r="D362" s="82">
        <v>500</v>
      </c>
      <c r="N362" s="98"/>
      <c r="O362" s="97"/>
      <c r="P362" s="23"/>
    </row>
    <row r="363" spans="1:16" ht="15" customHeight="1" x14ac:dyDescent="0.25">
      <c r="A363" s="79">
        <v>5508</v>
      </c>
      <c r="B363" s="80" t="s">
        <v>401</v>
      </c>
      <c r="C363" s="81">
        <f t="shared" si="5"/>
        <v>5508</v>
      </c>
      <c r="D363" s="82">
        <v>500</v>
      </c>
      <c r="N363" s="98"/>
      <c r="O363" s="97"/>
      <c r="P363" s="23"/>
    </row>
    <row r="364" spans="1:16" ht="15" customHeight="1" x14ac:dyDescent="0.25">
      <c r="A364" s="79">
        <v>5509</v>
      </c>
      <c r="B364" s="80" t="s">
        <v>402</v>
      </c>
      <c r="C364" s="81">
        <f t="shared" si="5"/>
        <v>5509</v>
      </c>
      <c r="D364" s="82">
        <v>500</v>
      </c>
      <c r="N364" s="98"/>
      <c r="O364" s="97"/>
      <c r="P364" s="23"/>
    </row>
    <row r="365" spans="1:16" ht="15" customHeight="1" x14ac:dyDescent="0.25">
      <c r="A365" s="79">
        <v>5510</v>
      </c>
      <c r="B365" s="80" t="s">
        <v>737</v>
      </c>
      <c r="C365" s="81">
        <f t="shared" si="5"/>
        <v>5510</v>
      </c>
      <c r="D365" s="82">
        <v>500</v>
      </c>
      <c r="N365" s="98"/>
      <c r="O365" s="97"/>
      <c r="P365" s="23"/>
    </row>
    <row r="366" spans="1:16" ht="15" customHeight="1" x14ac:dyDescent="0.25">
      <c r="A366" s="79">
        <v>5512</v>
      </c>
      <c r="B366" s="80" t="s">
        <v>403</v>
      </c>
      <c r="C366" s="81">
        <f t="shared" si="5"/>
        <v>5512</v>
      </c>
      <c r="D366" s="82">
        <v>500</v>
      </c>
      <c r="N366" s="98"/>
      <c r="O366" s="97"/>
      <c r="P366" s="23"/>
    </row>
    <row r="367" spans="1:16" ht="15" customHeight="1" x14ac:dyDescent="0.25">
      <c r="A367" s="79">
        <v>5513</v>
      </c>
      <c r="B367" s="80" t="s">
        <v>738</v>
      </c>
      <c r="C367" s="81">
        <f t="shared" si="5"/>
        <v>5513</v>
      </c>
      <c r="D367" s="82">
        <v>500</v>
      </c>
      <c r="N367" s="98"/>
      <c r="O367" s="97"/>
      <c r="P367" s="23"/>
    </row>
    <row r="368" spans="1:16" ht="15" customHeight="1" x14ac:dyDescent="0.25">
      <c r="A368" s="79">
        <v>5514</v>
      </c>
      <c r="B368" s="80" t="s">
        <v>404</v>
      </c>
      <c r="C368" s="81">
        <f t="shared" si="5"/>
        <v>5514</v>
      </c>
      <c r="D368" s="82">
        <v>500</v>
      </c>
      <c r="N368" s="98"/>
      <c r="O368" s="97"/>
      <c r="P368" s="23"/>
    </row>
    <row r="369" spans="1:16" ht="15" customHeight="1" x14ac:dyDescent="0.25">
      <c r="A369" s="79">
        <v>5519</v>
      </c>
      <c r="B369" s="80" t="s">
        <v>405</v>
      </c>
      <c r="C369" s="81">
        <f t="shared" si="5"/>
        <v>5519</v>
      </c>
      <c r="D369" s="82">
        <v>500</v>
      </c>
      <c r="N369" s="98"/>
      <c r="O369" s="97"/>
      <c r="P369" s="23"/>
    </row>
    <row r="370" spans="1:16" ht="15" customHeight="1" x14ac:dyDescent="0.25">
      <c r="A370" s="79">
        <v>5520</v>
      </c>
      <c r="B370" s="80" t="s">
        <v>406</v>
      </c>
      <c r="C370" s="81">
        <f t="shared" si="5"/>
        <v>5520</v>
      </c>
      <c r="D370" s="82">
        <v>500</v>
      </c>
      <c r="N370" s="98"/>
      <c r="O370" s="97"/>
      <c r="P370" s="23"/>
    </row>
    <row r="371" spans="1:16" ht="15" customHeight="1" x14ac:dyDescent="0.25">
      <c r="A371" s="79">
        <v>5526</v>
      </c>
      <c r="B371" s="80" t="s">
        <v>407</v>
      </c>
      <c r="C371" s="81">
        <f t="shared" si="5"/>
        <v>5526</v>
      </c>
      <c r="D371" s="82">
        <v>500</v>
      </c>
      <c r="N371" s="98"/>
      <c r="O371" s="97"/>
      <c r="P371" s="23"/>
    </row>
    <row r="372" spans="1:16" ht="15" customHeight="1" x14ac:dyDescent="0.25">
      <c r="A372" s="79">
        <v>5527</v>
      </c>
      <c r="B372" s="80" t="s">
        <v>408</v>
      </c>
      <c r="C372" s="81">
        <f t="shared" si="5"/>
        <v>5527</v>
      </c>
      <c r="D372" s="82">
        <v>500</v>
      </c>
      <c r="N372" s="98"/>
      <c r="O372" s="97"/>
      <c r="P372" s="23"/>
    </row>
    <row r="373" spans="1:16" ht="15" customHeight="1" x14ac:dyDescent="0.25">
      <c r="A373" s="79">
        <v>5529</v>
      </c>
      <c r="B373" s="80" t="s">
        <v>739</v>
      </c>
      <c r="C373" s="81">
        <f t="shared" si="5"/>
        <v>5529</v>
      </c>
      <c r="D373" s="82">
        <v>500</v>
      </c>
      <c r="N373" s="98"/>
      <c r="O373" s="97"/>
      <c r="P373" s="23"/>
    </row>
    <row r="374" spans="1:16" ht="15" customHeight="1" x14ac:dyDescent="0.25">
      <c r="A374" s="79">
        <v>5530</v>
      </c>
      <c r="B374" s="80" t="s">
        <v>409</v>
      </c>
      <c r="C374" s="81">
        <f t="shared" si="5"/>
        <v>5530</v>
      </c>
      <c r="D374" s="82">
        <v>500</v>
      </c>
      <c r="N374" s="98"/>
      <c r="O374" s="97"/>
      <c r="P374" s="23"/>
    </row>
    <row r="375" spans="1:16" ht="15" customHeight="1" x14ac:dyDescent="0.25">
      <c r="A375" s="79">
        <v>5531</v>
      </c>
      <c r="B375" s="80" t="s">
        <v>740</v>
      </c>
      <c r="C375" s="81">
        <f t="shared" si="5"/>
        <v>5531</v>
      </c>
      <c r="D375" s="82">
        <v>500</v>
      </c>
      <c r="N375" s="98"/>
      <c r="O375" s="97"/>
      <c r="P375" s="23"/>
    </row>
    <row r="376" spans="1:16" ht="15" customHeight="1" x14ac:dyDescent="0.25">
      <c r="A376" s="79">
        <v>5533</v>
      </c>
      <c r="B376" s="80" t="s">
        <v>410</v>
      </c>
      <c r="C376" s="81">
        <f t="shared" si="5"/>
        <v>5533</v>
      </c>
      <c r="D376" s="82">
        <v>500</v>
      </c>
      <c r="N376" s="98"/>
      <c r="O376" s="97"/>
      <c r="P376" s="23"/>
    </row>
    <row r="377" spans="1:16" ht="15" customHeight="1" x14ac:dyDescent="0.25">
      <c r="A377" s="79">
        <v>5534</v>
      </c>
      <c r="B377" s="80" t="s">
        <v>741</v>
      </c>
      <c r="C377" s="81">
        <f t="shared" si="5"/>
        <v>5534</v>
      </c>
      <c r="D377" s="82">
        <v>500</v>
      </c>
      <c r="N377" s="98"/>
      <c r="O377" s="97"/>
      <c r="P377" s="23"/>
    </row>
    <row r="378" spans="1:16" ht="15" customHeight="1" x14ac:dyDescent="0.25">
      <c r="A378" s="79">
        <v>5536</v>
      </c>
      <c r="B378" s="80" t="s">
        <v>933</v>
      </c>
      <c r="C378" s="81">
        <f t="shared" si="5"/>
        <v>5536</v>
      </c>
      <c r="D378" s="82">
        <v>500</v>
      </c>
      <c r="N378" s="98"/>
      <c r="O378" s="97"/>
      <c r="P378" s="23"/>
    </row>
    <row r="379" spans="1:16" ht="15" customHeight="1" x14ac:dyDescent="0.25">
      <c r="A379" s="79">
        <v>5537</v>
      </c>
      <c r="B379" s="80" t="s">
        <v>411</v>
      </c>
      <c r="C379" s="81">
        <f t="shared" si="5"/>
        <v>5537</v>
      </c>
      <c r="D379" s="82">
        <v>500</v>
      </c>
      <c r="N379" s="98"/>
      <c r="O379" s="97"/>
      <c r="P379" s="23"/>
    </row>
    <row r="380" spans="1:16" ht="15" customHeight="1" x14ac:dyDescent="0.25">
      <c r="A380" s="79">
        <v>5538</v>
      </c>
      <c r="B380" s="80" t="s">
        <v>412</v>
      </c>
      <c r="C380" s="81">
        <f t="shared" si="5"/>
        <v>5538</v>
      </c>
      <c r="D380" s="82">
        <v>500</v>
      </c>
      <c r="N380" s="98"/>
      <c r="O380" s="97"/>
      <c r="P380" s="23"/>
    </row>
    <row r="381" spans="1:16" ht="15" customHeight="1" x14ac:dyDescent="0.25">
      <c r="A381" s="79">
        <v>5539</v>
      </c>
      <c r="B381" s="80" t="s">
        <v>413</v>
      </c>
      <c r="C381" s="81">
        <f t="shared" si="5"/>
        <v>5539</v>
      </c>
      <c r="D381" s="82">
        <v>500</v>
      </c>
      <c r="N381" s="98"/>
      <c r="O381" s="97"/>
      <c r="P381" s="23"/>
    </row>
    <row r="382" spans="1:16" ht="15" customHeight="1" x14ac:dyDescent="0.25">
      <c r="A382" s="79">
        <v>5540</v>
      </c>
      <c r="B382" s="80" t="s">
        <v>414</v>
      </c>
      <c r="C382" s="81">
        <f t="shared" si="5"/>
        <v>5540</v>
      </c>
      <c r="D382" s="82">
        <v>500</v>
      </c>
      <c r="N382" s="98"/>
      <c r="O382" s="97"/>
      <c r="P382" s="23"/>
    </row>
    <row r="383" spans="1:16" ht="15" customHeight="1" x14ac:dyDescent="0.25">
      <c r="A383" s="79">
        <v>5541</v>
      </c>
      <c r="B383" s="80" t="s">
        <v>742</v>
      </c>
      <c r="C383" s="81">
        <f t="shared" si="5"/>
        <v>5541</v>
      </c>
      <c r="D383" s="82">
        <v>500</v>
      </c>
      <c r="N383" s="98"/>
      <c r="O383" s="97"/>
      <c r="P383" s="23"/>
    </row>
    <row r="384" spans="1:16" ht="15" customHeight="1" x14ac:dyDescent="0.25">
      <c r="A384" s="79">
        <v>5542</v>
      </c>
      <c r="B384" s="80" t="s">
        <v>743</v>
      </c>
      <c r="C384" s="81">
        <f t="shared" si="5"/>
        <v>5542</v>
      </c>
      <c r="D384" s="82">
        <v>500</v>
      </c>
      <c r="N384" s="98"/>
      <c r="O384" s="97"/>
      <c r="P384" s="23"/>
    </row>
    <row r="385" spans="1:16" ht="15" customHeight="1" x14ac:dyDescent="0.25">
      <c r="A385" s="79">
        <v>5543</v>
      </c>
      <c r="B385" s="80" t="s">
        <v>415</v>
      </c>
      <c r="C385" s="81">
        <f t="shared" si="5"/>
        <v>5543</v>
      </c>
      <c r="D385" s="82">
        <v>500</v>
      </c>
      <c r="N385" s="98"/>
      <c r="O385" s="97"/>
      <c r="P385" s="23"/>
    </row>
    <row r="386" spans="1:16" ht="15" customHeight="1" x14ac:dyDescent="0.25">
      <c r="A386" s="79">
        <v>5544</v>
      </c>
      <c r="B386" s="80" t="s">
        <v>744</v>
      </c>
      <c r="C386" s="81">
        <f t="shared" si="5"/>
        <v>5544</v>
      </c>
      <c r="D386" s="82">
        <v>500</v>
      </c>
      <c r="N386" s="98"/>
      <c r="O386" s="97"/>
      <c r="P386" s="23"/>
    </row>
    <row r="387" spans="1:16" ht="15" customHeight="1" x14ac:dyDescent="0.25">
      <c r="A387" s="79">
        <v>5548</v>
      </c>
      <c r="B387" s="80" t="s">
        <v>416</v>
      </c>
      <c r="C387" s="81">
        <f t="shared" si="5"/>
        <v>5548</v>
      </c>
      <c r="D387" s="82">
        <v>500</v>
      </c>
      <c r="N387" s="98"/>
      <c r="O387" s="97"/>
      <c r="P387" s="23"/>
    </row>
    <row r="388" spans="1:16" ht="15" customHeight="1" x14ac:dyDescent="0.25">
      <c r="A388" s="79">
        <v>5549</v>
      </c>
      <c r="B388" s="80" t="s">
        <v>417</v>
      </c>
      <c r="C388" s="81">
        <f t="shared" si="5"/>
        <v>5549</v>
      </c>
      <c r="D388" s="82">
        <v>500</v>
      </c>
      <c r="N388" s="98"/>
      <c r="O388" s="97"/>
      <c r="P388" s="23"/>
    </row>
    <row r="389" spans="1:16" ht="15" customHeight="1" x14ac:dyDescent="0.25">
      <c r="A389" s="79">
        <v>5550</v>
      </c>
      <c r="B389" s="80" t="s">
        <v>745</v>
      </c>
      <c r="C389" s="81">
        <f t="shared" si="5"/>
        <v>5550</v>
      </c>
      <c r="D389" s="82">
        <v>500</v>
      </c>
      <c r="N389" s="98"/>
      <c r="O389" s="97"/>
      <c r="P389" s="23"/>
    </row>
    <row r="390" spans="1:16" ht="15" customHeight="1" x14ac:dyDescent="0.25">
      <c r="A390" s="79">
        <v>5551</v>
      </c>
      <c r="B390" s="80" t="s">
        <v>746</v>
      </c>
      <c r="C390" s="81">
        <f t="shared" si="5"/>
        <v>5551</v>
      </c>
      <c r="D390" s="82">
        <v>500</v>
      </c>
      <c r="N390" s="98"/>
      <c r="O390" s="97"/>
      <c r="P390" s="23"/>
    </row>
    <row r="391" spans="1:16" ht="15" customHeight="1" x14ac:dyDescent="0.25">
      <c r="A391" s="79">
        <v>5552</v>
      </c>
      <c r="B391" s="80" t="s">
        <v>418</v>
      </c>
      <c r="C391" s="81">
        <f t="shared" si="5"/>
        <v>5552</v>
      </c>
      <c r="D391" s="82">
        <v>500</v>
      </c>
      <c r="N391" s="98"/>
      <c r="O391" s="97"/>
      <c r="P391" s="23"/>
    </row>
    <row r="392" spans="1:16" ht="15" customHeight="1" x14ac:dyDescent="0.25">
      <c r="A392" s="79">
        <v>5553</v>
      </c>
      <c r="B392" s="80" t="s">
        <v>747</v>
      </c>
      <c r="C392" s="81">
        <f t="shared" si="5"/>
        <v>5553</v>
      </c>
      <c r="D392" s="82">
        <v>500</v>
      </c>
      <c r="N392" s="98"/>
      <c r="O392" s="97"/>
      <c r="P392" s="23"/>
    </row>
    <row r="393" spans="1:16" ht="15" customHeight="1" x14ac:dyDescent="0.25">
      <c r="A393" s="79">
        <v>5554</v>
      </c>
      <c r="B393" s="80" t="s">
        <v>419</v>
      </c>
      <c r="C393" s="81">
        <f t="shared" si="5"/>
        <v>5554</v>
      </c>
      <c r="D393" s="82">
        <v>500</v>
      </c>
      <c r="N393" s="98"/>
      <c r="O393" s="97"/>
      <c r="P393" s="23"/>
    </row>
    <row r="394" spans="1:16" ht="15" customHeight="1" x14ac:dyDescent="0.25">
      <c r="A394" s="79">
        <v>5557</v>
      </c>
      <c r="B394" s="80" t="s">
        <v>748</v>
      </c>
      <c r="C394" s="81">
        <f t="shared" si="5"/>
        <v>5557</v>
      </c>
      <c r="D394" s="82">
        <v>500</v>
      </c>
      <c r="N394" s="98"/>
      <c r="O394" s="97"/>
      <c r="P394" s="23"/>
    </row>
    <row r="395" spans="1:16" ht="15" customHeight="1" x14ac:dyDescent="0.25">
      <c r="A395" s="79">
        <v>5559</v>
      </c>
      <c r="B395" s="80" t="s">
        <v>420</v>
      </c>
      <c r="C395" s="81">
        <f t="shared" si="5"/>
        <v>5559</v>
      </c>
      <c r="D395" s="82">
        <v>500</v>
      </c>
      <c r="N395" s="98"/>
      <c r="O395" s="97"/>
      <c r="P395" s="23"/>
    </row>
    <row r="396" spans="1:16" ht="15" customHeight="1" x14ac:dyDescent="0.25">
      <c r="A396" s="79">
        <v>5560</v>
      </c>
      <c r="B396" s="80" t="s">
        <v>749</v>
      </c>
      <c r="C396" s="81">
        <f t="shared" si="5"/>
        <v>5560</v>
      </c>
      <c r="D396" s="82">
        <v>500</v>
      </c>
      <c r="N396" s="98"/>
      <c r="O396" s="97"/>
      <c r="P396" s="23"/>
    </row>
    <row r="397" spans="1:16" ht="15" customHeight="1" x14ac:dyDescent="0.25">
      <c r="A397" s="79">
        <v>5561</v>
      </c>
      <c r="B397" s="80" t="s">
        <v>750</v>
      </c>
      <c r="C397" s="81">
        <f t="shared" si="5"/>
        <v>5561</v>
      </c>
      <c r="D397" s="82">
        <v>500</v>
      </c>
      <c r="N397" s="98"/>
      <c r="O397" s="97"/>
      <c r="P397" s="23"/>
    </row>
    <row r="398" spans="1:16" ht="15" customHeight="1" x14ac:dyDescent="0.25">
      <c r="A398" s="79">
        <v>5562</v>
      </c>
      <c r="B398" s="80" t="s">
        <v>421</v>
      </c>
      <c r="C398" s="81">
        <f t="shared" si="5"/>
        <v>5562</v>
      </c>
      <c r="D398" s="82">
        <v>500</v>
      </c>
      <c r="N398" s="98"/>
      <c r="O398" s="97"/>
      <c r="P398" s="23"/>
    </row>
    <row r="399" spans="1:16" ht="15" customHeight="1" x14ac:dyDescent="0.25">
      <c r="A399" s="79">
        <v>5563</v>
      </c>
      <c r="B399" s="80" t="s">
        <v>751</v>
      </c>
      <c r="C399" s="81">
        <f t="shared" si="5"/>
        <v>5563</v>
      </c>
      <c r="D399" s="82">
        <v>500</v>
      </c>
      <c r="N399" s="98"/>
      <c r="O399" s="97"/>
      <c r="P399" s="23"/>
    </row>
    <row r="400" spans="1:16" ht="15" customHeight="1" x14ac:dyDescent="0.25">
      <c r="A400" s="79">
        <v>5565</v>
      </c>
      <c r="B400" s="80" t="s">
        <v>752</v>
      </c>
      <c r="C400" s="81">
        <f t="shared" si="5"/>
        <v>5565</v>
      </c>
      <c r="D400" s="82">
        <v>500</v>
      </c>
      <c r="N400" s="98"/>
      <c r="O400" s="97"/>
      <c r="P400" s="23"/>
    </row>
    <row r="401" spans="1:16" ht="15" customHeight="1" x14ac:dyDescent="0.25">
      <c r="A401" s="79">
        <v>5566</v>
      </c>
      <c r="B401" s="80" t="s">
        <v>753</v>
      </c>
      <c r="C401" s="81">
        <f t="shared" si="5"/>
        <v>5566</v>
      </c>
      <c r="D401" s="82">
        <v>500</v>
      </c>
      <c r="N401" s="98"/>
      <c r="O401" s="97"/>
      <c r="P401" s="23"/>
    </row>
    <row r="402" spans="1:16" ht="15" customHeight="1" x14ac:dyDescent="0.25">
      <c r="A402" s="79">
        <v>5567</v>
      </c>
      <c r="B402" s="80" t="s">
        <v>422</v>
      </c>
      <c r="C402" s="81">
        <f t="shared" si="5"/>
        <v>5567</v>
      </c>
      <c r="D402" s="82">
        <v>500</v>
      </c>
      <c r="N402" s="98"/>
      <c r="O402" s="97"/>
      <c r="P402" s="23"/>
    </row>
    <row r="403" spans="1:16" ht="15" customHeight="1" x14ac:dyDescent="0.25">
      <c r="A403" s="79">
        <v>5572</v>
      </c>
      <c r="B403" s="80" t="s">
        <v>423</v>
      </c>
      <c r="C403" s="81">
        <f t="shared" si="5"/>
        <v>5572</v>
      </c>
      <c r="D403" s="82">
        <v>500</v>
      </c>
      <c r="N403" s="98"/>
      <c r="O403" s="97"/>
      <c r="P403" s="23"/>
    </row>
    <row r="404" spans="1:16" ht="15" customHeight="1" x14ac:dyDescent="0.25">
      <c r="A404" s="79">
        <v>5573</v>
      </c>
      <c r="B404" s="80" t="s">
        <v>754</v>
      </c>
      <c r="C404" s="81">
        <f t="shared" ref="C404:C468" si="6">A404</f>
        <v>5573</v>
      </c>
      <c r="D404" s="82">
        <v>500</v>
      </c>
      <c r="N404" s="98"/>
      <c r="O404" s="97"/>
      <c r="P404" s="23"/>
    </row>
    <row r="405" spans="1:16" ht="15" customHeight="1" x14ac:dyDescent="0.25">
      <c r="A405" s="79">
        <v>5574</v>
      </c>
      <c r="B405" s="80" t="s">
        <v>424</v>
      </c>
      <c r="C405" s="81">
        <f t="shared" si="6"/>
        <v>5574</v>
      </c>
      <c r="D405" s="82">
        <v>500</v>
      </c>
      <c r="N405" s="98"/>
      <c r="O405" s="97"/>
      <c r="P405" s="23"/>
    </row>
    <row r="406" spans="1:16" ht="15" customHeight="1" x14ac:dyDescent="0.25">
      <c r="A406" s="79">
        <v>5575</v>
      </c>
      <c r="B406" s="80" t="s">
        <v>425</v>
      </c>
      <c r="C406" s="81">
        <f t="shared" si="6"/>
        <v>5575</v>
      </c>
      <c r="D406" s="82">
        <v>500</v>
      </c>
      <c r="N406" s="98"/>
      <c r="O406" s="97"/>
      <c r="P406" s="23"/>
    </row>
    <row r="407" spans="1:16" ht="15" customHeight="1" x14ac:dyDescent="0.25">
      <c r="A407" s="79">
        <v>5576</v>
      </c>
      <c r="B407" s="80" t="s">
        <v>755</v>
      </c>
      <c r="C407" s="81">
        <f t="shared" si="6"/>
        <v>5576</v>
      </c>
      <c r="D407" s="82">
        <v>500</v>
      </c>
      <c r="N407" s="98"/>
      <c r="O407" s="97"/>
      <c r="P407" s="23"/>
    </row>
    <row r="408" spans="1:16" ht="15" customHeight="1" x14ac:dyDescent="0.25">
      <c r="A408" s="79">
        <v>5577</v>
      </c>
      <c r="B408" s="80" t="s">
        <v>426</v>
      </c>
      <c r="C408" s="81">
        <f t="shared" si="6"/>
        <v>5577</v>
      </c>
      <c r="D408" s="82">
        <v>500</v>
      </c>
      <c r="N408" s="98"/>
      <c r="O408" s="97"/>
      <c r="P408" s="23"/>
    </row>
    <row r="409" spans="1:16" ht="15" customHeight="1" x14ac:dyDescent="0.25">
      <c r="A409" s="79">
        <v>5579</v>
      </c>
      <c r="B409" s="80" t="s">
        <v>427</v>
      </c>
      <c r="C409" s="81">
        <f t="shared" si="6"/>
        <v>5579</v>
      </c>
      <c r="D409" s="82">
        <v>500</v>
      </c>
      <c r="N409" s="98"/>
      <c r="O409" s="97"/>
      <c r="P409" s="23"/>
    </row>
    <row r="410" spans="1:16" ht="15" customHeight="1" x14ac:dyDescent="0.25">
      <c r="A410" s="79">
        <v>5580</v>
      </c>
      <c r="B410" s="80" t="s">
        <v>428</v>
      </c>
      <c r="C410" s="81">
        <f t="shared" si="6"/>
        <v>5580</v>
      </c>
      <c r="D410" s="82">
        <v>500</v>
      </c>
      <c r="N410" s="98"/>
      <c r="O410" s="97"/>
      <c r="P410" s="23"/>
    </row>
    <row r="411" spans="1:16" ht="15" customHeight="1" x14ac:dyDescent="0.25">
      <c r="A411" s="79">
        <v>5581</v>
      </c>
      <c r="B411" s="80" t="s">
        <v>429</v>
      </c>
      <c r="C411" s="81">
        <f t="shared" si="6"/>
        <v>5581</v>
      </c>
      <c r="D411" s="82">
        <v>500</v>
      </c>
      <c r="N411" s="98"/>
      <c r="O411" s="97"/>
      <c r="P411" s="23"/>
    </row>
    <row r="412" spans="1:16" ht="15" customHeight="1" x14ac:dyDescent="0.25">
      <c r="A412" s="79">
        <v>5582</v>
      </c>
      <c r="B412" s="80" t="s">
        <v>430</v>
      </c>
      <c r="C412" s="81">
        <f t="shared" si="6"/>
        <v>5582</v>
      </c>
      <c r="D412" s="82">
        <v>500</v>
      </c>
      <c r="N412" s="98"/>
      <c r="O412" s="97"/>
      <c r="P412" s="23"/>
    </row>
    <row r="413" spans="1:16" ht="15" customHeight="1" x14ac:dyDescent="0.25">
      <c r="A413" s="79">
        <v>5584</v>
      </c>
      <c r="B413" s="80" t="s">
        <v>756</v>
      </c>
      <c r="C413" s="81">
        <f t="shared" si="6"/>
        <v>5584</v>
      </c>
      <c r="D413" s="82">
        <v>500</v>
      </c>
      <c r="N413" s="98"/>
      <c r="O413" s="97"/>
      <c r="P413" s="23"/>
    </row>
    <row r="414" spans="1:16" ht="15" customHeight="1" x14ac:dyDescent="0.25">
      <c r="A414" s="79">
        <v>5586</v>
      </c>
      <c r="B414" s="80" t="s">
        <v>431</v>
      </c>
      <c r="C414" s="81">
        <f t="shared" si="6"/>
        <v>5586</v>
      </c>
      <c r="D414" s="82">
        <v>500</v>
      </c>
      <c r="N414" s="98"/>
      <c r="O414" s="97"/>
      <c r="P414" s="23"/>
    </row>
    <row r="415" spans="1:16" ht="15" customHeight="1" x14ac:dyDescent="0.25">
      <c r="A415" s="79">
        <v>5591</v>
      </c>
      <c r="B415" s="80" t="s">
        <v>757</v>
      </c>
      <c r="C415" s="81">
        <f t="shared" si="6"/>
        <v>5591</v>
      </c>
      <c r="D415" s="82">
        <v>500</v>
      </c>
      <c r="N415" s="98"/>
      <c r="O415" s="97"/>
      <c r="P415" s="23"/>
    </row>
    <row r="416" spans="1:16" ht="15" customHeight="1" x14ac:dyDescent="0.25">
      <c r="A416" s="79">
        <v>5593</v>
      </c>
      <c r="B416" s="80" t="s">
        <v>432</v>
      </c>
      <c r="C416" s="81">
        <f t="shared" si="6"/>
        <v>5593</v>
      </c>
      <c r="D416" s="82">
        <v>500</v>
      </c>
      <c r="N416" s="98"/>
      <c r="O416" s="97"/>
      <c r="P416" s="23"/>
    </row>
    <row r="417" spans="1:16" ht="15" customHeight="1" x14ac:dyDescent="0.25">
      <c r="A417" s="79">
        <v>5594</v>
      </c>
      <c r="B417" s="80" t="s">
        <v>433</v>
      </c>
      <c r="C417" s="81">
        <f t="shared" si="6"/>
        <v>5594</v>
      </c>
      <c r="D417" s="82">
        <v>500</v>
      </c>
      <c r="N417" s="98"/>
      <c r="O417" s="97"/>
      <c r="P417" s="23"/>
    </row>
    <row r="418" spans="1:16" ht="15" customHeight="1" x14ac:dyDescent="0.25">
      <c r="A418" s="79">
        <v>5595</v>
      </c>
      <c r="B418" s="80" t="s">
        <v>758</v>
      </c>
      <c r="C418" s="81">
        <f t="shared" si="6"/>
        <v>5595</v>
      </c>
      <c r="D418" s="82">
        <v>500</v>
      </c>
      <c r="N418" s="98"/>
      <c r="O418" s="97"/>
      <c r="P418" s="23"/>
    </row>
    <row r="419" spans="1:16" ht="15" customHeight="1" x14ac:dyDescent="0.25">
      <c r="A419" s="79">
        <v>5596</v>
      </c>
      <c r="B419" s="80" t="s">
        <v>434</v>
      </c>
      <c r="C419" s="81">
        <f t="shared" si="6"/>
        <v>5596</v>
      </c>
      <c r="D419" s="82">
        <v>500</v>
      </c>
      <c r="N419" s="98"/>
      <c r="O419" s="97"/>
      <c r="P419" s="23"/>
    </row>
    <row r="420" spans="1:16" ht="15" customHeight="1" x14ac:dyDescent="0.25">
      <c r="A420" s="79">
        <v>5597</v>
      </c>
      <c r="B420" s="80" t="s">
        <v>759</v>
      </c>
      <c r="C420" s="81">
        <f t="shared" si="6"/>
        <v>5597</v>
      </c>
      <c r="D420" s="82">
        <v>500</v>
      </c>
      <c r="N420" s="98"/>
      <c r="O420" s="97"/>
      <c r="P420" s="23"/>
    </row>
    <row r="421" spans="1:16" ht="15" customHeight="1" x14ac:dyDescent="0.25">
      <c r="A421" s="79">
        <v>5600</v>
      </c>
      <c r="B421" s="80" t="s">
        <v>760</v>
      </c>
      <c r="C421" s="81">
        <f t="shared" si="6"/>
        <v>5600</v>
      </c>
      <c r="D421" s="82">
        <v>500</v>
      </c>
      <c r="N421" s="98"/>
      <c r="O421" s="97"/>
      <c r="P421" s="23"/>
    </row>
    <row r="422" spans="1:16" ht="15" customHeight="1" x14ac:dyDescent="0.25">
      <c r="A422" s="79">
        <v>5606</v>
      </c>
      <c r="B422" s="80" t="s">
        <v>761</v>
      </c>
      <c r="C422" s="81">
        <f t="shared" si="6"/>
        <v>5606</v>
      </c>
      <c r="D422" s="82">
        <v>500</v>
      </c>
      <c r="N422" s="98"/>
      <c r="O422" s="97"/>
      <c r="P422" s="23"/>
    </row>
    <row r="423" spans="1:16" ht="15" customHeight="1" x14ac:dyDescent="0.25">
      <c r="A423" s="79">
        <v>5607</v>
      </c>
      <c r="B423" s="80" t="s">
        <v>435</v>
      </c>
      <c r="C423" s="81">
        <f t="shared" si="6"/>
        <v>5607</v>
      </c>
      <c r="D423" s="82">
        <v>500</v>
      </c>
      <c r="N423" s="98"/>
      <c r="O423" s="97"/>
      <c r="P423" s="23"/>
    </row>
    <row r="424" spans="1:16" ht="15" customHeight="1" x14ac:dyDescent="0.25">
      <c r="A424" s="79">
        <v>5609</v>
      </c>
      <c r="B424" s="80" t="s">
        <v>436</v>
      </c>
      <c r="C424" s="81">
        <f t="shared" si="6"/>
        <v>5609</v>
      </c>
      <c r="D424" s="82">
        <v>500</v>
      </c>
      <c r="N424" s="98"/>
      <c r="O424" s="97"/>
      <c r="P424" s="23"/>
    </row>
    <row r="425" spans="1:16" ht="15" customHeight="1" x14ac:dyDescent="0.25">
      <c r="A425" s="79">
        <v>5610</v>
      </c>
      <c r="B425" s="80" t="s">
        <v>762</v>
      </c>
      <c r="C425" s="81">
        <f t="shared" si="6"/>
        <v>5610</v>
      </c>
      <c r="D425" s="82">
        <v>500</v>
      </c>
      <c r="N425" s="98"/>
      <c r="O425" s="97"/>
      <c r="P425" s="23"/>
    </row>
    <row r="426" spans="1:16" ht="15" customHeight="1" x14ac:dyDescent="0.25">
      <c r="A426" s="79">
        <v>5612</v>
      </c>
      <c r="B426" s="80" t="s">
        <v>763</v>
      </c>
      <c r="C426" s="81">
        <f t="shared" si="6"/>
        <v>5612</v>
      </c>
      <c r="D426" s="82">
        <v>500</v>
      </c>
      <c r="N426" s="98"/>
      <c r="O426" s="97"/>
      <c r="P426" s="23"/>
    </row>
    <row r="427" spans="1:16" ht="15" customHeight="1" x14ac:dyDescent="0.25">
      <c r="A427" s="79">
        <v>5613</v>
      </c>
      <c r="B427" s="80" t="s">
        <v>437</v>
      </c>
      <c r="C427" s="81">
        <f t="shared" si="6"/>
        <v>5613</v>
      </c>
      <c r="D427" s="82">
        <v>500</v>
      </c>
      <c r="N427" s="98"/>
      <c r="O427" s="97"/>
      <c r="P427" s="23"/>
    </row>
    <row r="428" spans="1:16" ht="15" customHeight="1" x14ac:dyDescent="0.25">
      <c r="A428" s="79">
        <v>5614</v>
      </c>
      <c r="B428" s="80" t="s">
        <v>438</v>
      </c>
      <c r="C428" s="81">
        <f t="shared" si="6"/>
        <v>5614</v>
      </c>
      <c r="D428" s="82">
        <v>500</v>
      </c>
      <c r="N428" s="98"/>
      <c r="O428" s="97"/>
      <c r="P428" s="23"/>
    </row>
    <row r="429" spans="1:16" ht="15" customHeight="1" x14ac:dyDescent="0.25">
      <c r="A429" s="79">
        <v>5617</v>
      </c>
      <c r="B429" s="80" t="s">
        <v>439</v>
      </c>
      <c r="C429" s="81">
        <f t="shared" si="6"/>
        <v>5617</v>
      </c>
      <c r="D429" s="82">
        <v>500</v>
      </c>
      <c r="N429" s="98"/>
      <c r="O429" s="97"/>
      <c r="P429" s="23"/>
    </row>
    <row r="430" spans="1:16" ht="15" customHeight="1" x14ac:dyDescent="0.25">
      <c r="A430" s="79">
        <v>5619</v>
      </c>
      <c r="B430" s="80" t="s">
        <v>764</v>
      </c>
      <c r="C430" s="81">
        <f t="shared" si="6"/>
        <v>5619</v>
      </c>
      <c r="D430" s="82">
        <v>500</v>
      </c>
      <c r="N430" s="98"/>
      <c r="O430" s="97"/>
      <c r="P430" s="23"/>
    </row>
    <row r="431" spans="1:16" ht="15" customHeight="1" x14ac:dyDescent="0.25">
      <c r="A431" s="79">
        <v>5620</v>
      </c>
      <c r="B431" s="80" t="s">
        <v>934</v>
      </c>
      <c r="C431" s="81">
        <f t="shared" si="6"/>
        <v>5620</v>
      </c>
      <c r="D431" s="82">
        <v>500</v>
      </c>
      <c r="N431" s="98"/>
      <c r="O431" s="97"/>
      <c r="P431" s="23"/>
    </row>
    <row r="432" spans="1:16" ht="15" customHeight="1" x14ac:dyDescent="0.25">
      <c r="A432" s="79">
        <v>5621</v>
      </c>
      <c r="B432" s="80" t="s">
        <v>440</v>
      </c>
      <c r="C432" s="81">
        <f t="shared" si="6"/>
        <v>5621</v>
      </c>
      <c r="D432" s="82">
        <v>500</v>
      </c>
      <c r="N432" s="98"/>
      <c r="O432" s="97"/>
      <c r="P432" s="23"/>
    </row>
    <row r="433" spans="1:16" ht="15" customHeight="1" x14ac:dyDescent="0.25">
      <c r="A433" s="79">
        <v>5622</v>
      </c>
      <c r="B433" s="80" t="s">
        <v>765</v>
      </c>
      <c r="C433" s="81">
        <f t="shared" si="6"/>
        <v>5622</v>
      </c>
      <c r="D433" s="82">
        <v>500</v>
      </c>
      <c r="N433" s="98"/>
      <c r="O433" s="97"/>
      <c r="P433" s="23"/>
    </row>
    <row r="434" spans="1:16" ht="15" customHeight="1" x14ac:dyDescent="0.25">
      <c r="A434" s="79">
        <v>5623</v>
      </c>
      <c r="B434" s="80" t="s">
        <v>441</v>
      </c>
      <c r="C434" s="81">
        <f t="shared" si="6"/>
        <v>5623</v>
      </c>
      <c r="D434" s="82">
        <v>500</v>
      </c>
      <c r="N434" s="98"/>
      <c r="O434" s="97"/>
      <c r="P434" s="23"/>
    </row>
    <row r="435" spans="1:16" ht="15" customHeight="1" x14ac:dyDescent="0.25">
      <c r="A435" s="79">
        <v>5624</v>
      </c>
      <c r="B435" s="80" t="s">
        <v>442</v>
      </c>
      <c r="C435" s="81">
        <f t="shared" si="6"/>
        <v>5624</v>
      </c>
      <c r="D435" s="82">
        <v>500</v>
      </c>
      <c r="N435" s="98"/>
      <c r="O435" s="97"/>
      <c r="P435" s="23"/>
    </row>
    <row r="436" spans="1:16" ht="15" customHeight="1" x14ac:dyDescent="0.25">
      <c r="A436" s="79">
        <v>5625</v>
      </c>
      <c r="B436" s="80" t="s">
        <v>766</v>
      </c>
      <c r="C436" s="81">
        <f t="shared" si="6"/>
        <v>5625</v>
      </c>
      <c r="D436" s="82">
        <v>500</v>
      </c>
      <c r="N436" s="98"/>
      <c r="O436" s="97"/>
      <c r="P436" s="23"/>
    </row>
    <row r="437" spans="1:16" ht="15" customHeight="1" x14ac:dyDescent="0.25">
      <c r="A437" s="79">
        <v>5627</v>
      </c>
      <c r="B437" s="80" t="s">
        <v>767</v>
      </c>
      <c r="C437" s="81">
        <f t="shared" si="6"/>
        <v>5627</v>
      </c>
      <c r="D437" s="82">
        <v>500</v>
      </c>
      <c r="N437" s="98"/>
      <c r="O437" s="97"/>
      <c r="P437" s="23"/>
    </row>
    <row r="438" spans="1:16" ht="15" customHeight="1" x14ac:dyDescent="0.25">
      <c r="A438" s="79">
        <v>5628</v>
      </c>
      <c r="B438" s="80" t="s">
        <v>768</v>
      </c>
      <c r="C438" s="81">
        <f t="shared" si="6"/>
        <v>5628</v>
      </c>
      <c r="D438" s="82">
        <v>500</v>
      </c>
      <c r="N438" s="98"/>
      <c r="O438" s="97"/>
      <c r="P438" s="23"/>
    </row>
    <row r="439" spans="1:16" ht="15" customHeight="1" x14ac:dyDescent="0.25">
      <c r="A439" s="79">
        <v>5632</v>
      </c>
      <c r="B439" s="80" t="s">
        <v>935</v>
      </c>
      <c r="C439" s="81">
        <f t="shared" si="6"/>
        <v>5632</v>
      </c>
      <c r="D439" s="82">
        <v>500</v>
      </c>
      <c r="N439" s="98"/>
      <c r="O439" s="97"/>
      <c r="P439" s="23"/>
    </row>
    <row r="440" spans="1:16" ht="15" customHeight="1" x14ac:dyDescent="0.25">
      <c r="A440" s="79">
        <v>5634</v>
      </c>
      <c r="B440" s="80" t="s">
        <v>769</v>
      </c>
      <c r="C440" s="81">
        <f t="shared" si="6"/>
        <v>5634</v>
      </c>
      <c r="D440" s="82">
        <v>500</v>
      </c>
      <c r="N440" s="98"/>
      <c r="O440" s="97"/>
      <c r="P440" s="23"/>
    </row>
    <row r="441" spans="1:16" ht="15" customHeight="1" x14ac:dyDescent="0.25">
      <c r="A441" s="79">
        <v>5636</v>
      </c>
      <c r="B441" s="80" t="s">
        <v>770</v>
      </c>
      <c r="C441" s="81">
        <f t="shared" si="6"/>
        <v>5636</v>
      </c>
      <c r="D441" s="82">
        <v>500</v>
      </c>
      <c r="N441" s="98"/>
      <c r="O441" s="97"/>
      <c r="P441" s="23"/>
    </row>
    <row r="442" spans="1:16" ht="15" customHeight="1" x14ac:dyDescent="0.25">
      <c r="A442" s="79">
        <v>5638</v>
      </c>
      <c r="B442" s="80" t="s">
        <v>771</v>
      </c>
      <c r="C442" s="81">
        <f t="shared" si="6"/>
        <v>5638</v>
      </c>
      <c r="D442" s="82">
        <v>500</v>
      </c>
      <c r="N442" s="98"/>
      <c r="O442" s="97"/>
      <c r="P442" s="23"/>
    </row>
    <row r="443" spans="1:16" ht="15" customHeight="1" x14ac:dyDescent="0.25">
      <c r="A443" s="79">
        <v>5640</v>
      </c>
      <c r="B443" s="80" t="s">
        <v>772</v>
      </c>
      <c r="C443" s="81">
        <f t="shared" si="6"/>
        <v>5640</v>
      </c>
      <c r="D443" s="82">
        <v>500</v>
      </c>
      <c r="N443" s="98"/>
      <c r="O443" s="97"/>
      <c r="P443" s="23"/>
    </row>
    <row r="444" spans="1:16" ht="15" customHeight="1" x14ac:dyDescent="0.25">
      <c r="A444" s="79">
        <v>5641</v>
      </c>
      <c r="B444" s="80" t="s">
        <v>773</v>
      </c>
      <c r="C444" s="81">
        <f t="shared" si="6"/>
        <v>5641</v>
      </c>
      <c r="D444" s="82">
        <v>500</v>
      </c>
      <c r="N444" s="98"/>
      <c r="O444" s="97"/>
      <c r="P444" s="23"/>
    </row>
    <row r="445" spans="1:16" ht="15" customHeight="1" x14ac:dyDescent="0.25">
      <c r="A445" s="79">
        <v>5643</v>
      </c>
      <c r="B445" s="80" t="s">
        <v>774</v>
      </c>
      <c r="C445" s="81">
        <f t="shared" si="6"/>
        <v>5643</v>
      </c>
      <c r="D445" s="82">
        <v>500</v>
      </c>
      <c r="N445" s="98"/>
      <c r="O445" s="97"/>
      <c r="P445" s="23"/>
    </row>
    <row r="446" spans="1:16" ht="15" customHeight="1" x14ac:dyDescent="0.25">
      <c r="A446" s="79">
        <v>5644</v>
      </c>
      <c r="B446" s="80" t="s">
        <v>775</v>
      </c>
      <c r="C446" s="81">
        <f t="shared" si="6"/>
        <v>5644</v>
      </c>
      <c r="D446" s="82">
        <v>500</v>
      </c>
      <c r="N446" s="98"/>
      <c r="O446" s="97"/>
      <c r="P446" s="23"/>
    </row>
    <row r="447" spans="1:16" ht="15" customHeight="1" x14ac:dyDescent="0.25">
      <c r="A447" s="79">
        <v>5647</v>
      </c>
      <c r="B447" s="80" t="s">
        <v>443</v>
      </c>
      <c r="C447" s="81">
        <f t="shared" si="6"/>
        <v>5647</v>
      </c>
      <c r="D447" s="82">
        <v>500</v>
      </c>
      <c r="N447" s="98"/>
      <c r="O447" s="97"/>
      <c r="P447" s="23"/>
    </row>
    <row r="448" spans="1:16" ht="15" customHeight="1" x14ac:dyDescent="0.25">
      <c r="A448" s="79">
        <v>5648</v>
      </c>
      <c r="B448" s="80" t="s">
        <v>776</v>
      </c>
      <c r="C448" s="81">
        <f t="shared" si="6"/>
        <v>5648</v>
      </c>
      <c r="D448" s="82">
        <v>500</v>
      </c>
      <c r="N448" s="98"/>
      <c r="O448" s="97"/>
      <c r="P448" s="23"/>
    </row>
    <row r="449" spans="1:16" ht="15" customHeight="1" x14ac:dyDescent="0.25">
      <c r="A449" s="79">
        <v>5649</v>
      </c>
      <c r="B449" s="80" t="s">
        <v>777</v>
      </c>
      <c r="C449" s="81">
        <f t="shared" si="6"/>
        <v>5649</v>
      </c>
      <c r="D449" s="82">
        <v>500</v>
      </c>
      <c r="N449" s="98"/>
      <c r="O449" s="97"/>
      <c r="P449" s="23"/>
    </row>
    <row r="450" spans="1:16" ht="15" customHeight="1" x14ac:dyDescent="0.25">
      <c r="A450" s="79">
        <v>5651</v>
      </c>
      <c r="B450" s="80" t="s">
        <v>444</v>
      </c>
      <c r="C450" s="81">
        <f t="shared" si="6"/>
        <v>5651</v>
      </c>
      <c r="D450" s="82">
        <v>500</v>
      </c>
      <c r="N450" s="98"/>
      <c r="O450" s="97"/>
      <c r="P450" s="23"/>
    </row>
    <row r="451" spans="1:16" ht="15" customHeight="1" x14ac:dyDescent="0.25">
      <c r="A451" s="79">
        <v>5652</v>
      </c>
      <c r="B451" s="80" t="s">
        <v>778</v>
      </c>
      <c r="C451" s="81">
        <f t="shared" si="6"/>
        <v>5652</v>
      </c>
      <c r="D451" s="82">
        <v>500</v>
      </c>
      <c r="N451" s="98"/>
      <c r="O451" s="97"/>
      <c r="P451" s="23"/>
    </row>
    <row r="452" spans="1:16" ht="15" customHeight="1" x14ac:dyDescent="0.25">
      <c r="A452" s="79">
        <v>5653</v>
      </c>
      <c r="B452" s="80" t="s">
        <v>779</v>
      </c>
      <c r="C452" s="81">
        <f t="shared" si="6"/>
        <v>5653</v>
      </c>
      <c r="D452" s="82">
        <v>500</v>
      </c>
      <c r="N452" s="98"/>
      <c r="O452" s="97"/>
      <c r="P452" s="23"/>
    </row>
    <row r="453" spans="1:16" ht="15" customHeight="1" x14ac:dyDescent="0.25">
      <c r="A453" s="79">
        <v>5654</v>
      </c>
      <c r="B453" s="80" t="s">
        <v>445</v>
      </c>
      <c r="C453" s="81">
        <f t="shared" si="6"/>
        <v>5654</v>
      </c>
      <c r="D453" s="82">
        <v>500</v>
      </c>
      <c r="N453" s="98"/>
      <c r="O453" s="97"/>
      <c r="P453" s="23"/>
    </row>
    <row r="454" spans="1:16" ht="15" customHeight="1" x14ac:dyDescent="0.25">
      <c r="A454" s="79">
        <v>5656</v>
      </c>
      <c r="B454" s="80" t="s">
        <v>780</v>
      </c>
      <c r="C454" s="81">
        <f t="shared" si="6"/>
        <v>5656</v>
      </c>
      <c r="D454" s="82">
        <v>500</v>
      </c>
      <c r="N454" s="98"/>
      <c r="O454" s="97"/>
      <c r="P454" s="23"/>
    </row>
    <row r="455" spans="1:16" ht="15" customHeight="1" x14ac:dyDescent="0.25">
      <c r="A455" s="79">
        <v>5657</v>
      </c>
      <c r="B455" s="80" t="s">
        <v>446</v>
      </c>
      <c r="C455" s="81">
        <f t="shared" si="6"/>
        <v>5657</v>
      </c>
      <c r="D455" s="82">
        <v>500</v>
      </c>
      <c r="N455" s="98"/>
      <c r="O455" s="97"/>
      <c r="P455" s="23"/>
    </row>
    <row r="456" spans="1:16" ht="15" customHeight="1" x14ac:dyDescent="0.25">
      <c r="A456" s="79">
        <v>5658</v>
      </c>
      <c r="B456" s="80" t="s">
        <v>447</v>
      </c>
      <c r="C456" s="81">
        <f t="shared" si="6"/>
        <v>5658</v>
      </c>
      <c r="D456" s="82">
        <v>500</v>
      </c>
      <c r="N456" s="98"/>
      <c r="O456" s="97"/>
      <c r="P456" s="23"/>
    </row>
    <row r="457" spans="1:16" ht="15" customHeight="1" x14ac:dyDescent="0.25">
      <c r="A457" s="79">
        <v>5659</v>
      </c>
      <c r="B457" s="80" t="s">
        <v>781</v>
      </c>
      <c r="C457" s="81">
        <f t="shared" si="6"/>
        <v>5659</v>
      </c>
      <c r="D457" s="82">
        <v>500</v>
      </c>
      <c r="N457" s="98"/>
      <c r="O457" s="97"/>
      <c r="P457" s="23"/>
    </row>
    <row r="458" spans="1:16" ht="15" customHeight="1" x14ac:dyDescent="0.25">
      <c r="A458" s="79">
        <v>5660</v>
      </c>
      <c r="B458" s="80" t="s">
        <v>448</v>
      </c>
      <c r="C458" s="81">
        <f t="shared" si="6"/>
        <v>5660</v>
      </c>
      <c r="D458" s="82">
        <v>500</v>
      </c>
      <c r="N458" s="98"/>
      <c r="O458" s="97"/>
      <c r="P458" s="23"/>
    </row>
    <row r="459" spans="1:16" ht="15" customHeight="1" x14ac:dyDescent="0.25">
      <c r="A459" s="79">
        <v>5661</v>
      </c>
      <c r="B459" s="80" t="s">
        <v>782</v>
      </c>
      <c r="C459" s="81">
        <f t="shared" si="6"/>
        <v>5661</v>
      </c>
      <c r="D459" s="82">
        <v>500</v>
      </c>
      <c r="N459" s="98"/>
      <c r="O459" s="97"/>
      <c r="P459" s="23"/>
    </row>
    <row r="460" spans="1:16" ht="15" customHeight="1" x14ac:dyDescent="0.25">
      <c r="A460" s="79">
        <v>5662</v>
      </c>
      <c r="B460" s="80" t="s">
        <v>449</v>
      </c>
      <c r="C460" s="81">
        <f t="shared" si="6"/>
        <v>5662</v>
      </c>
      <c r="D460" s="82">
        <v>500</v>
      </c>
      <c r="N460" s="98"/>
      <c r="O460" s="97"/>
      <c r="P460" s="23"/>
    </row>
    <row r="461" spans="1:16" ht="15" customHeight="1" x14ac:dyDescent="0.25">
      <c r="A461" s="79">
        <v>5663</v>
      </c>
      <c r="B461" s="80" t="s">
        <v>450</v>
      </c>
      <c r="C461" s="81">
        <f t="shared" si="6"/>
        <v>5663</v>
      </c>
      <c r="D461" s="82">
        <v>500</v>
      </c>
      <c r="N461" s="98"/>
      <c r="O461" s="97"/>
      <c r="P461" s="23"/>
    </row>
    <row r="462" spans="1:16" ht="15" customHeight="1" x14ac:dyDescent="0.25">
      <c r="A462" s="79">
        <v>5664</v>
      </c>
      <c r="B462" s="80" t="s">
        <v>783</v>
      </c>
      <c r="C462" s="81">
        <f t="shared" si="6"/>
        <v>5664</v>
      </c>
      <c r="D462" s="82">
        <v>500</v>
      </c>
      <c r="N462" s="98"/>
      <c r="O462" s="97"/>
      <c r="P462" s="23"/>
    </row>
    <row r="463" spans="1:16" ht="15" customHeight="1" x14ac:dyDescent="0.25">
      <c r="A463" s="79">
        <v>5666</v>
      </c>
      <c r="B463" s="80" t="s">
        <v>451</v>
      </c>
      <c r="C463" s="81">
        <f t="shared" si="6"/>
        <v>5666</v>
      </c>
      <c r="D463" s="82">
        <v>500</v>
      </c>
      <c r="N463" s="98"/>
      <c r="O463" s="97"/>
      <c r="P463" s="23"/>
    </row>
    <row r="464" spans="1:16" ht="15" customHeight="1" x14ac:dyDescent="0.25">
      <c r="A464" s="79">
        <v>5667</v>
      </c>
      <c r="B464" s="80" t="s">
        <v>452</v>
      </c>
      <c r="C464" s="81">
        <f t="shared" si="6"/>
        <v>5667</v>
      </c>
      <c r="D464" s="82">
        <v>500</v>
      </c>
      <c r="N464" s="98"/>
      <c r="O464" s="97"/>
      <c r="P464" s="23"/>
    </row>
    <row r="465" spans="1:16" ht="15" customHeight="1" x14ac:dyDescent="0.25">
      <c r="A465" s="79">
        <v>5668</v>
      </c>
      <c r="B465" s="80" t="s">
        <v>784</v>
      </c>
      <c r="C465" s="81">
        <f t="shared" si="6"/>
        <v>5668</v>
      </c>
      <c r="D465" s="82">
        <v>500</v>
      </c>
      <c r="N465" s="98"/>
      <c r="O465" s="97"/>
      <c r="P465" s="23"/>
    </row>
    <row r="466" spans="1:16" ht="15" customHeight="1" x14ac:dyDescent="0.25">
      <c r="A466" s="79">
        <v>5670</v>
      </c>
      <c r="B466" s="80" t="s">
        <v>453</v>
      </c>
      <c r="C466" s="81">
        <f t="shared" si="6"/>
        <v>5670</v>
      </c>
      <c r="D466" s="82">
        <v>500</v>
      </c>
      <c r="N466" s="98"/>
      <c r="O466" s="97"/>
      <c r="P466" s="23"/>
    </row>
    <row r="467" spans="1:16" ht="15" customHeight="1" x14ac:dyDescent="0.25">
      <c r="A467" s="79">
        <v>5671</v>
      </c>
      <c r="B467" s="80" t="s">
        <v>785</v>
      </c>
      <c r="C467" s="81">
        <f t="shared" si="6"/>
        <v>5671</v>
      </c>
      <c r="D467" s="82">
        <v>500</v>
      </c>
      <c r="N467" s="98"/>
      <c r="O467" s="97"/>
      <c r="P467" s="23"/>
    </row>
    <row r="468" spans="1:16" ht="15" customHeight="1" x14ac:dyDescent="0.25">
      <c r="A468" s="79">
        <v>5672</v>
      </c>
      <c r="B468" s="80" t="s">
        <v>454</v>
      </c>
      <c r="C468" s="81">
        <f t="shared" si="6"/>
        <v>5672</v>
      </c>
      <c r="D468" s="82">
        <v>500</v>
      </c>
      <c r="N468" s="98"/>
      <c r="O468" s="97"/>
      <c r="P468" s="23"/>
    </row>
    <row r="469" spans="1:16" ht="15" customHeight="1" x14ac:dyDescent="0.25">
      <c r="A469" s="79">
        <v>5673</v>
      </c>
      <c r="B469" s="80" t="s">
        <v>455</v>
      </c>
      <c r="C469" s="81">
        <f t="shared" ref="C469:C532" si="7">A469</f>
        <v>5673</v>
      </c>
      <c r="D469" s="82">
        <v>500</v>
      </c>
      <c r="N469" s="98"/>
      <c r="O469" s="97"/>
      <c r="P469" s="23"/>
    </row>
    <row r="470" spans="1:16" ht="15" customHeight="1" x14ac:dyDescent="0.25">
      <c r="A470" s="79">
        <v>5679</v>
      </c>
      <c r="B470" s="80" t="s">
        <v>560</v>
      </c>
      <c r="C470" s="81">
        <f t="shared" si="7"/>
        <v>5679</v>
      </c>
      <c r="D470" s="82">
        <v>500</v>
      </c>
      <c r="N470" s="98"/>
      <c r="O470" s="97"/>
      <c r="P470" s="23"/>
    </row>
    <row r="471" spans="1:16" ht="15" customHeight="1" x14ac:dyDescent="0.25">
      <c r="A471" s="79">
        <v>5681</v>
      </c>
      <c r="B471" s="80" t="s">
        <v>561</v>
      </c>
      <c r="C471" s="81">
        <f t="shared" si="7"/>
        <v>5681</v>
      </c>
      <c r="D471" s="82">
        <v>500</v>
      </c>
      <c r="N471" s="98"/>
      <c r="O471" s="97"/>
      <c r="P471" s="23"/>
    </row>
    <row r="472" spans="1:16" ht="15" customHeight="1" x14ac:dyDescent="0.25">
      <c r="A472" s="79">
        <v>5683</v>
      </c>
      <c r="B472" s="80" t="s">
        <v>786</v>
      </c>
      <c r="C472" s="81">
        <f t="shared" si="7"/>
        <v>5683</v>
      </c>
      <c r="D472" s="82">
        <v>500</v>
      </c>
      <c r="N472" s="98"/>
      <c r="O472" s="97"/>
      <c r="P472" s="23"/>
    </row>
    <row r="473" spans="1:16" ht="15" customHeight="1" x14ac:dyDescent="0.25">
      <c r="A473" s="79">
        <v>5684</v>
      </c>
      <c r="B473" s="80" t="s">
        <v>456</v>
      </c>
      <c r="C473" s="81">
        <f t="shared" si="7"/>
        <v>5684</v>
      </c>
      <c r="D473" s="82">
        <v>500</v>
      </c>
      <c r="N473" s="98"/>
      <c r="O473" s="97"/>
      <c r="P473" s="23"/>
    </row>
    <row r="474" spans="1:16" ht="15" customHeight="1" x14ac:dyDescent="0.25">
      <c r="A474" s="79">
        <v>5686</v>
      </c>
      <c r="B474" s="80" t="s">
        <v>457</v>
      </c>
      <c r="C474" s="81">
        <f t="shared" si="7"/>
        <v>5686</v>
      </c>
      <c r="D474" s="82">
        <v>500</v>
      </c>
      <c r="N474" s="98"/>
      <c r="O474" s="97"/>
      <c r="P474" s="23"/>
    </row>
    <row r="475" spans="1:16" ht="15" customHeight="1" x14ac:dyDescent="0.25">
      <c r="A475" s="79">
        <v>5687</v>
      </c>
      <c r="B475" s="80" t="s">
        <v>787</v>
      </c>
      <c r="C475" s="81">
        <f t="shared" si="7"/>
        <v>5687</v>
      </c>
      <c r="D475" s="82">
        <v>500</v>
      </c>
      <c r="N475" s="98"/>
      <c r="O475" s="97"/>
      <c r="P475" s="23"/>
    </row>
    <row r="476" spans="1:16" ht="15" customHeight="1" x14ac:dyDescent="0.25">
      <c r="A476" s="79">
        <v>5688</v>
      </c>
      <c r="B476" s="80" t="s">
        <v>559</v>
      </c>
      <c r="C476" s="81">
        <f t="shared" si="7"/>
        <v>5688</v>
      </c>
      <c r="D476" s="82">
        <v>500</v>
      </c>
      <c r="N476" s="98"/>
      <c r="O476" s="97"/>
      <c r="P476" s="23"/>
    </row>
    <row r="477" spans="1:16" ht="15" customHeight="1" x14ac:dyDescent="0.25">
      <c r="A477" s="79">
        <v>5689</v>
      </c>
      <c r="B477" s="80" t="s">
        <v>458</v>
      </c>
      <c r="C477" s="81">
        <f t="shared" si="7"/>
        <v>5689</v>
      </c>
      <c r="D477" s="82">
        <v>500</v>
      </c>
      <c r="N477" s="98"/>
      <c r="O477" s="97"/>
      <c r="P477" s="23"/>
    </row>
    <row r="478" spans="1:16" ht="15" customHeight="1" x14ac:dyDescent="0.25">
      <c r="A478" s="79">
        <v>5690</v>
      </c>
      <c r="B478" s="80" t="s">
        <v>459</v>
      </c>
      <c r="C478" s="81">
        <f t="shared" si="7"/>
        <v>5690</v>
      </c>
      <c r="D478" s="82">
        <v>500</v>
      </c>
      <c r="N478" s="98"/>
      <c r="O478" s="97"/>
      <c r="P478" s="23"/>
    </row>
    <row r="479" spans="1:16" ht="15" customHeight="1" x14ac:dyDescent="0.25">
      <c r="A479" s="79">
        <v>5691</v>
      </c>
      <c r="B479" s="80" t="s">
        <v>788</v>
      </c>
      <c r="C479" s="81">
        <f t="shared" si="7"/>
        <v>5691</v>
      </c>
      <c r="D479" s="82">
        <v>500</v>
      </c>
      <c r="N479" s="98"/>
      <c r="O479" s="97"/>
      <c r="P479" s="23"/>
    </row>
    <row r="480" spans="1:16" ht="15" customHeight="1" x14ac:dyDescent="0.25">
      <c r="A480" s="79">
        <v>5692</v>
      </c>
      <c r="B480" s="80" t="s">
        <v>460</v>
      </c>
      <c r="C480" s="81">
        <f t="shared" si="7"/>
        <v>5692</v>
      </c>
      <c r="D480" s="82">
        <v>500</v>
      </c>
      <c r="N480" s="98"/>
      <c r="O480" s="97"/>
      <c r="P480" s="23"/>
    </row>
    <row r="481" spans="1:16" ht="15" customHeight="1" x14ac:dyDescent="0.25">
      <c r="A481" s="79">
        <v>5693</v>
      </c>
      <c r="B481" s="80" t="s">
        <v>789</v>
      </c>
      <c r="C481" s="81">
        <f t="shared" si="7"/>
        <v>5693</v>
      </c>
      <c r="D481" s="82">
        <v>500</v>
      </c>
      <c r="N481" s="98"/>
      <c r="O481" s="97"/>
      <c r="P481" s="23"/>
    </row>
    <row r="482" spans="1:16" ht="15" customHeight="1" x14ac:dyDescent="0.25">
      <c r="A482" s="79">
        <v>5694</v>
      </c>
      <c r="B482" s="80" t="s">
        <v>790</v>
      </c>
      <c r="C482" s="81">
        <f t="shared" si="7"/>
        <v>5694</v>
      </c>
      <c r="D482" s="82">
        <v>500</v>
      </c>
      <c r="N482" s="98"/>
      <c r="O482" s="97"/>
      <c r="P482" s="23"/>
    </row>
    <row r="483" spans="1:16" ht="15" customHeight="1" x14ac:dyDescent="0.25">
      <c r="A483" s="79">
        <v>5695</v>
      </c>
      <c r="B483" s="80" t="s">
        <v>461</v>
      </c>
      <c r="C483" s="81">
        <f t="shared" si="7"/>
        <v>5695</v>
      </c>
      <c r="D483" s="82">
        <v>500</v>
      </c>
      <c r="N483" s="98"/>
      <c r="O483" s="97"/>
      <c r="P483" s="23"/>
    </row>
    <row r="484" spans="1:16" ht="15" customHeight="1" x14ac:dyDescent="0.25">
      <c r="A484" s="79">
        <v>5699</v>
      </c>
      <c r="B484" s="80" t="s">
        <v>791</v>
      </c>
      <c r="C484" s="81">
        <f t="shared" si="7"/>
        <v>5699</v>
      </c>
      <c r="D484" s="82">
        <v>500</v>
      </c>
      <c r="N484" s="98"/>
      <c r="O484" s="97"/>
      <c r="P484" s="23"/>
    </row>
    <row r="485" spans="1:16" ht="15" customHeight="1" x14ac:dyDescent="0.25">
      <c r="A485" s="79">
        <v>5700</v>
      </c>
      <c r="B485" s="80" t="s">
        <v>462</v>
      </c>
      <c r="C485" s="81">
        <f t="shared" si="7"/>
        <v>5700</v>
      </c>
      <c r="D485" s="82">
        <v>500</v>
      </c>
      <c r="N485" s="98"/>
      <c r="O485" s="97"/>
      <c r="P485" s="23"/>
    </row>
    <row r="486" spans="1:16" ht="15" customHeight="1" x14ac:dyDescent="0.25">
      <c r="A486" s="79">
        <v>5701</v>
      </c>
      <c r="B486" s="80" t="s">
        <v>463</v>
      </c>
      <c r="C486" s="81">
        <f t="shared" si="7"/>
        <v>5701</v>
      </c>
      <c r="D486" s="82">
        <v>500</v>
      </c>
      <c r="N486" s="98"/>
      <c r="O486" s="97"/>
      <c r="P486" s="23"/>
    </row>
    <row r="487" spans="1:16" ht="15" customHeight="1" x14ac:dyDescent="0.25">
      <c r="A487" s="79">
        <v>5704</v>
      </c>
      <c r="B487" s="80" t="s">
        <v>567</v>
      </c>
      <c r="C487" s="81">
        <f t="shared" si="7"/>
        <v>5704</v>
      </c>
      <c r="D487" s="82">
        <v>500</v>
      </c>
      <c r="N487" s="98"/>
      <c r="O487" s="97"/>
      <c r="P487" s="23"/>
    </row>
    <row r="488" spans="1:16" ht="15" customHeight="1" x14ac:dyDescent="0.25">
      <c r="A488" s="79">
        <v>5706</v>
      </c>
      <c r="B488" s="80" t="s">
        <v>464</v>
      </c>
      <c r="C488" s="81">
        <f t="shared" si="7"/>
        <v>5706</v>
      </c>
      <c r="D488" s="82">
        <v>500</v>
      </c>
      <c r="N488" s="98"/>
      <c r="O488" s="97"/>
      <c r="P488" s="23"/>
    </row>
    <row r="489" spans="1:16" ht="15" customHeight="1" x14ac:dyDescent="0.25">
      <c r="A489" s="79">
        <v>5707</v>
      </c>
      <c r="B489" s="80" t="s">
        <v>568</v>
      </c>
      <c r="C489" s="81">
        <f t="shared" si="7"/>
        <v>5707</v>
      </c>
      <c r="D489" s="82">
        <v>500</v>
      </c>
      <c r="N489" s="98"/>
      <c r="O489" s="97"/>
      <c r="P489" s="23"/>
    </row>
    <row r="490" spans="1:16" ht="15" customHeight="1" x14ac:dyDescent="0.25">
      <c r="A490" s="79">
        <v>5708</v>
      </c>
      <c r="B490" s="80" t="s">
        <v>792</v>
      </c>
      <c r="C490" s="81">
        <f t="shared" si="7"/>
        <v>5708</v>
      </c>
      <c r="D490" s="82">
        <v>500</v>
      </c>
      <c r="N490" s="98"/>
      <c r="O490" s="97"/>
      <c r="P490" s="23"/>
    </row>
    <row r="491" spans="1:16" ht="15" customHeight="1" x14ac:dyDescent="0.25">
      <c r="A491" s="79">
        <v>5709</v>
      </c>
      <c r="B491" s="80" t="s">
        <v>793</v>
      </c>
      <c r="C491" s="81">
        <f t="shared" si="7"/>
        <v>5709</v>
      </c>
      <c r="D491" s="82">
        <v>500</v>
      </c>
      <c r="N491" s="98"/>
      <c r="O491" s="97"/>
      <c r="P491" s="23"/>
    </row>
    <row r="492" spans="1:16" ht="15" customHeight="1" x14ac:dyDescent="0.25">
      <c r="A492" s="79">
        <v>5710</v>
      </c>
      <c r="B492" s="80" t="s">
        <v>794</v>
      </c>
      <c r="C492" s="81">
        <f t="shared" si="7"/>
        <v>5710</v>
      </c>
      <c r="D492" s="82">
        <v>500</v>
      </c>
      <c r="N492" s="98"/>
      <c r="O492" s="97"/>
      <c r="P492" s="23"/>
    </row>
    <row r="493" spans="1:16" ht="15" customHeight="1" x14ac:dyDescent="0.25">
      <c r="A493" s="79">
        <v>5712</v>
      </c>
      <c r="B493" s="80" t="s">
        <v>571</v>
      </c>
      <c r="C493" s="81">
        <f t="shared" si="7"/>
        <v>5712</v>
      </c>
      <c r="D493" s="82">
        <v>500</v>
      </c>
      <c r="N493" s="98"/>
      <c r="O493" s="97"/>
      <c r="P493" s="23"/>
    </row>
    <row r="494" spans="1:16" ht="15" customHeight="1" x14ac:dyDescent="0.25">
      <c r="A494" s="79">
        <v>5713</v>
      </c>
      <c r="B494" s="80" t="s">
        <v>573</v>
      </c>
      <c r="C494" s="81">
        <f t="shared" si="7"/>
        <v>5713</v>
      </c>
      <c r="D494" s="82">
        <v>500</v>
      </c>
      <c r="N494" s="98"/>
      <c r="O494" s="97"/>
      <c r="P494" s="23"/>
    </row>
    <row r="495" spans="1:16" ht="15" customHeight="1" x14ac:dyDescent="0.25">
      <c r="A495" s="79">
        <v>5715</v>
      </c>
      <c r="B495" s="80" t="s">
        <v>574</v>
      </c>
      <c r="C495" s="81">
        <f t="shared" si="7"/>
        <v>5715</v>
      </c>
      <c r="D495" s="82">
        <v>500</v>
      </c>
      <c r="N495" s="98"/>
      <c r="O495" s="97"/>
      <c r="P495" s="23"/>
    </row>
    <row r="496" spans="1:16" ht="15" customHeight="1" x14ac:dyDescent="0.25">
      <c r="A496" s="79">
        <v>5718</v>
      </c>
      <c r="B496" s="80" t="s">
        <v>465</v>
      </c>
      <c r="C496" s="81">
        <f t="shared" si="7"/>
        <v>5718</v>
      </c>
      <c r="D496" s="82">
        <v>500</v>
      </c>
      <c r="N496" s="98"/>
      <c r="O496" s="97"/>
      <c r="P496" s="23"/>
    </row>
    <row r="497" spans="1:16" ht="15" customHeight="1" x14ac:dyDescent="0.25">
      <c r="A497" s="79">
        <v>5719</v>
      </c>
      <c r="B497" s="80" t="s">
        <v>466</v>
      </c>
      <c r="C497" s="81">
        <f t="shared" si="7"/>
        <v>5719</v>
      </c>
      <c r="D497" s="82">
        <v>500</v>
      </c>
      <c r="N497" s="98"/>
      <c r="O497" s="97"/>
      <c r="P497" s="23"/>
    </row>
    <row r="498" spans="1:16" ht="15" customHeight="1" x14ac:dyDescent="0.25">
      <c r="A498" s="79">
        <v>5720</v>
      </c>
      <c r="B498" s="80" t="s">
        <v>467</v>
      </c>
      <c r="C498" s="81">
        <f t="shared" si="7"/>
        <v>5720</v>
      </c>
      <c r="D498" s="82">
        <v>500</v>
      </c>
      <c r="N498" s="98"/>
      <c r="O498" s="97"/>
      <c r="P498" s="23"/>
    </row>
    <row r="499" spans="1:16" ht="15" customHeight="1" x14ac:dyDescent="0.25">
      <c r="A499" s="79">
        <v>5721</v>
      </c>
      <c r="B499" s="80" t="s">
        <v>468</v>
      </c>
      <c r="C499" s="81">
        <f t="shared" si="7"/>
        <v>5721</v>
      </c>
      <c r="D499" s="82">
        <v>500</v>
      </c>
      <c r="N499" s="98"/>
      <c r="O499" s="97"/>
      <c r="P499" s="23"/>
    </row>
    <row r="500" spans="1:16" ht="15" customHeight="1" x14ac:dyDescent="0.25">
      <c r="A500" s="79">
        <v>5722</v>
      </c>
      <c r="B500" s="80" t="s">
        <v>469</v>
      </c>
      <c r="C500" s="81">
        <f t="shared" si="7"/>
        <v>5722</v>
      </c>
      <c r="D500" s="82">
        <v>500</v>
      </c>
      <c r="N500" s="98"/>
      <c r="O500" s="97"/>
      <c r="P500" s="23"/>
    </row>
    <row r="501" spans="1:16" ht="15" customHeight="1" x14ac:dyDescent="0.25">
      <c r="A501" s="79">
        <v>5726</v>
      </c>
      <c r="B501" s="80" t="s">
        <v>576</v>
      </c>
      <c r="C501" s="81">
        <f t="shared" si="7"/>
        <v>5726</v>
      </c>
      <c r="D501" s="82">
        <v>500</v>
      </c>
      <c r="N501" s="98"/>
      <c r="O501" s="97"/>
      <c r="P501" s="23"/>
    </row>
    <row r="502" spans="1:16" ht="15" customHeight="1" x14ac:dyDescent="0.25">
      <c r="A502" s="79">
        <v>5728</v>
      </c>
      <c r="B502" s="80" t="s">
        <v>575</v>
      </c>
      <c r="C502" s="81">
        <f t="shared" si="7"/>
        <v>5728</v>
      </c>
      <c r="D502" s="82">
        <v>500</v>
      </c>
      <c r="N502" s="98"/>
      <c r="O502" s="97"/>
      <c r="P502" s="23"/>
    </row>
    <row r="503" spans="1:16" ht="15" customHeight="1" x14ac:dyDescent="0.25">
      <c r="A503" s="79">
        <v>5730</v>
      </c>
      <c r="B503" s="80" t="s">
        <v>577</v>
      </c>
      <c r="C503" s="81">
        <f t="shared" si="7"/>
        <v>5730</v>
      </c>
      <c r="D503" s="82">
        <v>500</v>
      </c>
      <c r="N503" s="98"/>
      <c r="O503" s="97"/>
      <c r="P503" s="23"/>
    </row>
    <row r="504" spans="1:16" ht="15" customHeight="1" x14ac:dyDescent="0.25">
      <c r="A504" s="79">
        <v>5731</v>
      </c>
      <c r="B504" s="80" t="s">
        <v>795</v>
      </c>
      <c r="C504" s="81">
        <f t="shared" si="7"/>
        <v>5731</v>
      </c>
      <c r="D504" s="82">
        <v>500</v>
      </c>
      <c r="N504" s="98"/>
      <c r="O504" s="97"/>
      <c r="P504" s="23"/>
    </row>
    <row r="505" spans="1:16" ht="15" customHeight="1" x14ac:dyDescent="0.25">
      <c r="A505" s="79">
        <v>5733</v>
      </c>
      <c r="B505" s="80" t="s">
        <v>796</v>
      </c>
      <c r="C505" s="81">
        <f t="shared" si="7"/>
        <v>5733</v>
      </c>
      <c r="D505" s="82">
        <v>500</v>
      </c>
      <c r="N505" s="98"/>
      <c r="O505" s="97"/>
      <c r="P505" s="23"/>
    </row>
    <row r="506" spans="1:16" ht="15" customHeight="1" x14ac:dyDescent="0.25">
      <c r="A506" s="79">
        <v>5734</v>
      </c>
      <c r="B506" s="80" t="s">
        <v>470</v>
      </c>
      <c r="C506" s="81">
        <f t="shared" si="7"/>
        <v>5734</v>
      </c>
      <c r="D506" s="82">
        <v>500</v>
      </c>
      <c r="N506" s="98"/>
      <c r="O506" s="97"/>
      <c r="P506" s="23"/>
    </row>
    <row r="507" spans="1:16" ht="15" customHeight="1" x14ac:dyDescent="0.25">
      <c r="A507" s="79">
        <v>5735</v>
      </c>
      <c r="B507" s="80" t="s">
        <v>471</v>
      </c>
      <c r="C507" s="81">
        <f t="shared" si="7"/>
        <v>5735</v>
      </c>
      <c r="D507" s="82">
        <v>500</v>
      </c>
      <c r="N507" s="98"/>
      <c r="O507" s="97"/>
      <c r="P507" s="23"/>
    </row>
    <row r="508" spans="1:16" ht="15" customHeight="1" x14ac:dyDescent="0.25">
      <c r="A508" s="79">
        <v>5736</v>
      </c>
      <c r="B508" s="80" t="s">
        <v>797</v>
      </c>
      <c r="C508" s="81">
        <f t="shared" si="7"/>
        <v>5736</v>
      </c>
      <c r="D508" s="82">
        <v>500</v>
      </c>
      <c r="L508" s="97"/>
      <c r="M508" s="23"/>
    </row>
    <row r="509" spans="1:16" ht="15" customHeight="1" x14ac:dyDescent="0.25">
      <c r="A509" s="79">
        <v>5737</v>
      </c>
      <c r="B509" s="80" t="s">
        <v>798</v>
      </c>
      <c r="C509" s="81">
        <f t="shared" si="7"/>
        <v>5737</v>
      </c>
      <c r="D509" s="82">
        <v>500</v>
      </c>
      <c r="L509" s="97"/>
      <c r="M509" s="23"/>
    </row>
    <row r="510" spans="1:16" ht="15" customHeight="1" x14ac:dyDescent="0.25">
      <c r="A510" s="79">
        <v>5738</v>
      </c>
      <c r="B510" s="80" t="s">
        <v>799</v>
      </c>
      <c r="C510" s="81">
        <f t="shared" si="7"/>
        <v>5738</v>
      </c>
      <c r="D510" s="82">
        <v>500</v>
      </c>
      <c r="N510" s="98"/>
      <c r="O510" s="97"/>
      <c r="P510" s="23"/>
    </row>
    <row r="511" spans="1:16" ht="15" customHeight="1" x14ac:dyDescent="0.25">
      <c r="A511" s="79">
        <v>5740</v>
      </c>
      <c r="B511" s="80" t="s">
        <v>580</v>
      </c>
      <c r="C511" s="81">
        <f t="shared" si="7"/>
        <v>5740</v>
      </c>
      <c r="D511" s="82">
        <v>500</v>
      </c>
      <c r="N511" s="98"/>
      <c r="O511" s="97"/>
      <c r="P511" s="23"/>
    </row>
    <row r="512" spans="1:16" ht="15" customHeight="1" x14ac:dyDescent="0.25">
      <c r="A512" s="79">
        <v>5743</v>
      </c>
      <c r="B512" s="80" t="s">
        <v>881</v>
      </c>
      <c r="C512" s="81">
        <f t="shared" si="7"/>
        <v>5743</v>
      </c>
      <c r="D512" s="82">
        <v>500</v>
      </c>
      <c r="N512" s="98"/>
      <c r="O512" s="97"/>
      <c r="P512" s="23"/>
    </row>
    <row r="513" spans="1:16" ht="15" customHeight="1" x14ac:dyDescent="0.25">
      <c r="A513" s="79">
        <v>5744</v>
      </c>
      <c r="B513" s="80" t="s">
        <v>472</v>
      </c>
      <c r="C513" s="81">
        <f t="shared" si="7"/>
        <v>5744</v>
      </c>
      <c r="D513" s="82">
        <v>500</v>
      </c>
      <c r="N513" s="98"/>
      <c r="O513" s="97"/>
      <c r="P513" s="23"/>
    </row>
    <row r="514" spans="1:16" ht="15" customHeight="1" x14ac:dyDescent="0.25">
      <c r="A514" s="79">
        <v>5747</v>
      </c>
      <c r="B514" s="80" t="s">
        <v>581</v>
      </c>
      <c r="C514" s="81">
        <f t="shared" si="7"/>
        <v>5747</v>
      </c>
      <c r="D514" s="82">
        <v>500</v>
      </c>
    </row>
    <row r="515" spans="1:16" ht="15" customHeight="1" x14ac:dyDescent="0.25">
      <c r="A515" s="79">
        <v>5750</v>
      </c>
      <c r="B515" s="80" t="s">
        <v>585</v>
      </c>
      <c r="C515" s="81">
        <f t="shared" si="7"/>
        <v>5750</v>
      </c>
      <c r="D515" s="82">
        <v>500</v>
      </c>
    </row>
    <row r="516" spans="1:16" ht="15" customHeight="1" x14ac:dyDescent="0.25">
      <c r="A516" s="79">
        <v>5751</v>
      </c>
      <c r="B516" s="80" t="s">
        <v>800</v>
      </c>
      <c r="C516" s="81">
        <f t="shared" si="7"/>
        <v>5751</v>
      </c>
      <c r="D516" s="82">
        <v>500</v>
      </c>
    </row>
    <row r="517" spans="1:16" ht="15" customHeight="1" x14ac:dyDescent="0.25">
      <c r="A517" s="79">
        <v>5752</v>
      </c>
      <c r="B517" s="80" t="s">
        <v>473</v>
      </c>
      <c r="C517" s="81">
        <f t="shared" si="7"/>
        <v>5752</v>
      </c>
      <c r="D517" s="82">
        <v>500</v>
      </c>
    </row>
    <row r="518" spans="1:16" ht="15" customHeight="1" x14ac:dyDescent="0.25">
      <c r="A518" s="79">
        <v>5754</v>
      </c>
      <c r="B518" s="80" t="s">
        <v>474</v>
      </c>
      <c r="C518" s="81">
        <f t="shared" si="7"/>
        <v>5754</v>
      </c>
      <c r="D518" s="82">
        <v>500</v>
      </c>
    </row>
    <row r="519" spans="1:16" ht="15" customHeight="1" x14ac:dyDescent="0.25">
      <c r="A519" s="79">
        <v>5755</v>
      </c>
      <c r="B519" s="80" t="s">
        <v>584</v>
      </c>
      <c r="C519" s="81">
        <f t="shared" si="7"/>
        <v>5755</v>
      </c>
      <c r="D519" s="82">
        <v>500</v>
      </c>
    </row>
    <row r="520" spans="1:16" ht="15" customHeight="1" x14ac:dyDescent="0.25">
      <c r="A520" s="79">
        <v>5757</v>
      </c>
      <c r="B520" s="80" t="s">
        <v>583</v>
      </c>
      <c r="C520" s="81">
        <f t="shared" si="7"/>
        <v>5757</v>
      </c>
      <c r="D520" s="82">
        <v>500</v>
      </c>
    </row>
    <row r="521" spans="1:16" ht="15" customHeight="1" x14ac:dyDescent="0.25">
      <c r="A521" s="79">
        <v>5759</v>
      </c>
      <c r="B521" s="80" t="s">
        <v>582</v>
      </c>
      <c r="C521" s="81">
        <f t="shared" si="7"/>
        <v>5759</v>
      </c>
      <c r="D521" s="82">
        <v>500</v>
      </c>
    </row>
    <row r="522" spans="1:16" ht="15" customHeight="1" x14ac:dyDescent="0.25">
      <c r="A522" s="79">
        <v>5760</v>
      </c>
      <c r="B522" s="80" t="s">
        <v>801</v>
      </c>
      <c r="C522" s="81">
        <f t="shared" si="7"/>
        <v>5760</v>
      </c>
      <c r="D522" s="82">
        <v>500</v>
      </c>
    </row>
    <row r="523" spans="1:16" ht="15" customHeight="1" x14ac:dyDescent="0.25">
      <c r="A523" s="79">
        <v>5761</v>
      </c>
      <c r="B523" s="80" t="s">
        <v>802</v>
      </c>
      <c r="C523" s="81">
        <f t="shared" si="7"/>
        <v>5761</v>
      </c>
      <c r="D523" s="82">
        <v>500</v>
      </c>
    </row>
    <row r="524" spans="1:16" ht="15" customHeight="1" x14ac:dyDescent="0.25">
      <c r="A524" s="79">
        <v>5763</v>
      </c>
      <c r="B524" s="80" t="s">
        <v>803</v>
      </c>
      <c r="C524" s="81">
        <f t="shared" si="7"/>
        <v>5763</v>
      </c>
      <c r="D524" s="82">
        <v>500</v>
      </c>
    </row>
    <row r="525" spans="1:16" ht="15" customHeight="1" x14ac:dyDescent="0.25">
      <c r="A525" s="79">
        <v>5764</v>
      </c>
      <c r="B525" s="80" t="s">
        <v>475</v>
      </c>
      <c r="C525" s="81">
        <f t="shared" si="7"/>
        <v>5764</v>
      </c>
      <c r="D525" s="82">
        <v>500</v>
      </c>
    </row>
    <row r="526" spans="1:16" ht="15" customHeight="1" x14ac:dyDescent="0.25">
      <c r="A526" s="79">
        <v>5768</v>
      </c>
      <c r="B526" s="80" t="s">
        <v>476</v>
      </c>
      <c r="C526" s="81">
        <f t="shared" si="7"/>
        <v>5768</v>
      </c>
      <c r="D526" s="82">
        <v>500</v>
      </c>
    </row>
    <row r="527" spans="1:16" ht="15" customHeight="1" x14ac:dyDescent="0.25">
      <c r="A527" s="79">
        <v>5770</v>
      </c>
      <c r="B527" s="80" t="s">
        <v>804</v>
      </c>
      <c r="C527" s="81">
        <f t="shared" si="7"/>
        <v>5770</v>
      </c>
      <c r="D527" s="82">
        <v>500</v>
      </c>
    </row>
    <row r="528" spans="1:16" ht="15" customHeight="1" x14ac:dyDescent="0.25">
      <c r="A528" s="79">
        <v>5772</v>
      </c>
      <c r="B528" s="80" t="s">
        <v>805</v>
      </c>
      <c r="C528" s="81">
        <f t="shared" si="7"/>
        <v>5772</v>
      </c>
      <c r="D528" s="82">
        <v>500</v>
      </c>
    </row>
    <row r="529" spans="1:4" ht="15" customHeight="1" x14ac:dyDescent="0.25">
      <c r="A529" s="79">
        <v>5773</v>
      </c>
      <c r="B529" s="80" t="s">
        <v>806</v>
      </c>
      <c r="C529" s="81">
        <f t="shared" si="7"/>
        <v>5773</v>
      </c>
      <c r="D529" s="82">
        <v>500</v>
      </c>
    </row>
    <row r="530" spans="1:4" ht="15" customHeight="1" x14ac:dyDescent="0.25">
      <c r="A530" s="79">
        <v>5774</v>
      </c>
      <c r="B530" s="80" t="s">
        <v>477</v>
      </c>
      <c r="C530" s="81">
        <f t="shared" si="7"/>
        <v>5774</v>
      </c>
      <c r="D530" s="82">
        <v>500</v>
      </c>
    </row>
    <row r="531" spans="1:4" ht="15" customHeight="1" x14ac:dyDescent="0.25">
      <c r="A531" s="79">
        <v>5775</v>
      </c>
      <c r="B531" s="80" t="s">
        <v>478</v>
      </c>
      <c r="C531" s="81">
        <f t="shared" si="7"/>
        <v>5775</v>
      </c>
      <c r="D531" s="82">
        <v>500</v>
      </c>
    </row>
    <row r="532" spans="1:4" ht="15" customHeight="1" x14ac:dyDescent="0.25">
      <c r="A532" s="79">
        <v>5776</v>
      </c>
      <c r="B532" s="80" t="s">
        <v>479</v>
      </c>
      <c r="C532" s="81">
        <f t="shared" si="7"/>
        <v>5776</v>
      </c>
      <c r="D532" s="82">
        <v>500</v>
      </c>
    </row>
    <row r="533" spans="1:4" ht="15" customHeight="1" x14ac:dyDescent="0.25">
      <c r="A533" s="79">
        <v>5777</v>
      </c>
      <c r="B533" s="80" t="s">
        <v>480</v>
      </c>
      <c r="C533" s="81">
        <f t="shared" ref="C533:C596" si="8">A533</f>
        <v>5777</v>
      </c>
      <c r="D533" s="82">
        <v>500</v>
      </c>
    </row>
    <row r="534" spans="1:4" ht="15" customHeight="1" x14ac:dyDescent="0.25">
      <c r="A534" s="79">
        <v>5779</v>
      </c>
      <c r="B534" s="80" t="s">
        <v>481</v>
      </c>
      <c r="C534" s="81">
        <f t="shared" si="8"/>
        <v>5779</v>
      </c>
      <c r="D534" s="82">
        <v>500</v>
      </c>
    </row>
    <row r="535" spans="1:4" ht="15" customHeight="1" x14ac:dyDescent="0.25">
      <c r="A535" s="79">
        <v>5781</v>
      </c>
      <c r="B535" s="80" t="s">
        <v>807</v>
      </c>
      <c r="C535" s="81">
        <f t="shared" si="8"/>
        <v>5781</v>
      </c>
      <c r="D535" s="82">
        <v>500</v>
      </c>
    </row>
    <row r="536" spans="1:4" ht="15" customHeight="1" x14ac:dyDescent="0.25">
      <c r="A536" s="79">
        <v>5783</v>
      </c>
      <c r="B536" s="80" t="s">
        <v>482</v>
      </c>
      <c r="C536" s="81">
        <f t="shared" si="8"/>
        <v>5783</v>
      </c>
      <c r="D536" s="82">
        <v>500</v>
      </c>
    </row>
    <row r="537" spans="1:4" ht="15" customHeight="1" x14ac:dyDescent="0.25">
      <c r="A537" s="79">
        <v>5784</v>
      </c>
      <c r="B537" s="80" t="s">
        <v>808</v>
      </c>
      <c r="C537" s="81">
        <f t="shared" si="8"/>
        <v>5784</v>
      </c>
      <c r="D537" s="82">
        <v>500</v>
      </c>
    </row>
    <row r="538" spans="1:4" ht="15" customHeight="1" x14ac:dyDescent="0.25">
      <c r="A538" s="79">
        <v>5786</v>
      </c>
      <c r="B538" s="80" t="s">
        <v>483</v>
      </c>
      <c r="C538" s="81">
        <f t="shared" si="8"/>
        <v>5786</v>
      </c>
      <c r="D538" s="82">
        <v>500</v>
      </c>
    </row>
    <row r="539" spans="1:4" ht="15" customHeight="1" x14ac:dyDescent="0.25">
      <c r="A539" s="79">
        <v>5787</v>
      </c>
      <c r="B539" s="80" t="s">
        <v>484</v>
      </c>
      <c r="C539" s="81">
        <f t="shared" si="8"/>
        <v>5787</v>
      </c>
      <c r="D539" s="82">
        <v>500</v>
      </c>
    </row>
    <row r="540" spans="1:4" ht="15" customHeight="1" x14ac:dyDescent="0.25">
      <c r="A540" s="79">
        <v>5788</v>
      </c>
      <c r="B540" s="80" t="s">
        <v>485</v>
      </c>
      <c r="C540" s="81">
        <f t="shared" si="8"/>
        <v>5788</v>
      </c>
      <c r="D540" s="82">
        <v>500</v>
      </c>
    </row>
    <row r="541" spans="1:4" ht="15" customHeight="1" x14ac:dyDescent="0.25">
      <c r="A541" s="79">
        <v>5789</v>
      </c>
      <c r="B541" s="80" t="s">
        <v>809</v>
      </c>
      <c r="C541" s="81">
        <f t="shared" si="8"/>
        <v>5789</v>
      </c>
      <c r="D541" s="82">
        <v>500</v>
      </c>
    </row>
    <row r="542" spans="1:4" ht="15" customHeight="1" x14ac:dyDescent="0.25">
      <c r="A542" s="79">
        <v>5792</v>
      </c>
      <c r="B542" s="80" t="s">
        <v>810</v>
      </c>
      <c r="C542" s="81">
        <f t="shared" si="8"/>
        <v>5792</v>
      </c>
      <c r="D542" s="82">
        <v>500</v>
      </c>
    </row>
    <row r="543" spans="1:4" x14ac:dyDescent="0.25">
      <c r="A543" s="79">
        <v>5793</v>
      </c>
      <c r="B543" s="80" t="s">
        <v>486</v>
      </c>
      <c r="C543" s="81">
        <f t="shared" si="8"/>
        <v>5793</v>
      </c>
      <c r="D543" s="82">
        <v>500</v>
      </c>
    </row>
    <row r="544" spans="1:4" x14ac:dyDescent="0.25">
      <c r="A544" s="79">
        <v>5794</v>
      </c>
      <c r="B544" s="80" t="s">
        <v>487</v>
      </c>
      <c r="C544" s="81">
        <f t="shared" si="8"/>
        <v>5794</v>
      </c>
      <c r="D544" s="82">
        <v>500</v>
      </c>
    </row>
    <row r="545" spans="1:4" x14ac:dyDescent="0.25">
      <c r="A545" s="79">
        <v>5795</v>
      </c>
      <c r="B545" s="80" t="s">
        <v>811</v>
      </c>
      <c r="C545" s="81">
        <f t="shared" si="8"/>
        <v>5795</v>
      </c>
      <c r="D545" s="82">
        <v>500</v>
      </c>
    </row>
    <row r="546" spans="1:4" x14ac:dyDescent="0.25">
      <c r="A546" s="79">
        <v>5797</v>
      </c>
      <c r="B546" s="80" t="s">
        <v>812</v>
      </c>
      <c r="C546" s="81">
        <f t="shared" si="8"/>
        <v>5797</v>
      </c>
      <c r="D546" s="82">
        <v>500</v>
      </c>
    </row>
    <row r="547" spans="1:4" x14ac:dyDescent="0.25">
      <c r="A547" s="79">
        <v>5798</v>
      </c>
      <c r="B547" s="80" t="s">
        <v>813</v>
      </c>
      <c r="C547" s="81">
        <f t="shared" si="8"/>
        <v>5798</v>
      </c>
      <c r="D547" s="82">
        <v>500</v>
      </c>
    </row>
    <row r="548" spans="1:4" x14ac:dyDescent="0.25">
      <c r="A548" s="79">
        <v>5799</v>
      </c>
      <c r="B548" s="80" t="s">
        <v>814</v>
      </c>
      <c r="C548" s="81">
        <f t="shared" si="8"/>
        <v>5799</v>
      </c>
      <c r="D548" s="82">
        <v>500</v>
      </c>
    </row>
    <row r="549" spans="1:4" x14ac:dyDescent="0.25">
      <c r="A549" s="79">
        <v>5800</v>
      </c>
      <c r="B549" s="80" t="s">
        <v>815</v>
      </c>
      <c r="C549" s="81">
        <f t="shared" si="8"/>
        <v>5800</v>
      </c>
      <c r="D549" s="82">
        <v>500</v>
      </c>
    </row>
    <row r="550" spans="1:4" x14ac:dyDescent="0.25">
      <c r="A550" s="79">
        <v>5801</v>
      </c>
      <c r="B550" s="80" t="s">
        <v>488</v>
      </c>
      <c r="C550" s="81">
        <f t="shared" si="8"/>
        <v>5801</v>
      </c>
      <c r="D550" s="82">
        <v>500</v>
      </c>
    </row>
    <row r="551" spans="1:4" x14ac:dyDescent="0.25">
      <c r="A551" s="79">
        <v>5802</v>
      </c>
      <c r="B551" s="80" t="s">
        <v>489</v>
      </c>
      <c r="C551" s="81">
        <f t="shared" si="8"/>
        <v>5802</v>
      </c>
      <c r="D551" s="82">
        <v>500</v>
      </c>
    </row>
    <row r="552" spans="1:4" x14ac:dyDescent="0.25">
      <c r="A552" s="79">
        <v>5803</v>
      </c>
      <c r="B552" s="80" t="s">
        <v>816</v>
      </c>
      <c r="C552" s="81">
        <f t="shared" si="8"/>
        <v>5803</v>
      </c>
      <c r="D552" s="82">
        <v>500</v>
      </c>
    </row>
    <row r="553" spans="1:4" x14ac:dyDescent="0.25">
      <c r="A553" s="79">
        <v>5804</v>
      </c>
      <c r="B553" s="80" t="s">
        <v>490</v>
      </c>
      <c r="C553" s="81">
        <f t="shared" si="8"/>
        <v>5804</v>
      </c>
      <c r="D553" s="82">
        <v>500</v>
      </c>
    </row>
    <row r="554" spans="1:4" x14ac:dyDescent="0.25">
      <c r="A554" s="79">
        <v>5805</v>
      </c>
      <c r="B554" s="80" t="s">
        <v>491</v>
      </c>
      <c r="C554" s="81">
        <f t="shared" si="8"/>
        <v>5805</v>
      </c>
      <c r="D554" s="82">
        <v>500</v>
      </c>
    </row>
    <row r="555" spans="1:4" x14ac:dyDescent="0.25">
      <c r="A555" s="79">
        <v>5806</v>
      </c>
      <c r="B555" s="80" t="s">
        <v>492</v>
      </c>
      <c r="C555" s="81">
        <f t="shared" si="8"/>
        <v>5806</v>
      </c>
      <c r="D555" s="82">
        <v>500</v>
      </c>
    </row>
    <row r="556" spans="1:4" x14ac:dyDescent="0.25">
      <c r="A556" s="79">
        <v>5807</v>
      </c>
      <c r="B556" s="80" t="s">
        <v>936</v>
      </c>
      <c r="C556" s="81">
        <f t="shared" si="8"/>
        <v>5807</v>
      </c>
      <c r="D556" s="82">
        <v>500</v>
      </c>
    </row>
    <row r="557" spans="1:4" x14ac:dyDescent="0.25">
      <c r="A557" s="79">
        <v>5808</v>
      </c>
      <c r="B557" s="80" t="s">
        <v>817</v>
      </c>
      <c r="C557" s="81">
        <f t="shared" si="8"/>
        <v>5808</v>
      </c>
      <c r="D557" s="82">
        <v>500</v>
      </c>
    </row>
    <row r="558" spans="1:4" x14ac:dyDescent="0.25">
      <c r="A558" s="79">
        <v>5809</v>
      </c>
      <c r="B558" s="80" t="s">
        <v>818</v>
      </c>
      <c r="C558" s="81">
        <f t="shared" si="8"/>
        <v>5809</v>
      </c>
      <c r="D558" s="82">
        <v>500</v>
      </c>
    </row>
    <row r="559" spans="1:4" x14ac:dyDescent="0.25">
      <c r="A559" s="79">
        <v>5810</v>
      </c>
      <c r="B559" s="80" t="s">
        <v>493</v>
      </c>
      <c r="C559" s="81">
        <f t="shared" si="8"/>
        <v>5810</v>
      </c>
      <c r="D559" s="82">
        <v>500</v>
      </c>
    </row>
    <row r="560" spans="1:4" x14ac:dyDescent="0.25">
      <c r="A560" s="79">
        <v>5811</v>
      </c>
      <c r="B560" s="80" t="s">
        <v>819</v>
      </c>
      <c r="C560" s="81">
        <f t="shared" si="8"/>
        <v>5811</v>
      </c>
      <c r="D560" s="82">
        <v>500</v>
      </c>
    </row>
    <row r="561" spans="1:4" x14ac:dyDescent="0.25">
      <c r="A561" s="79">
        <v>5812</v>
      </c>
      <c r="B561" s="80" t="s">
        <v>820</v>
      </c>
      <c r="C561" s="81">
        <f t="shared" si="8"/>
        <v>5812</v>
      </c>
      <c r="D561" s="82">
        <v>500</v>
      </c>
    </row>
    <row r="562" spans="1:4" x14ac:dyDescent="0.25">
      <c r="A562" s="79">
        <v>5813</v>
      </c>
      <c r="B562" s="80" t="s">
        <v>821</v>
      </c>
      <c r="C562" s="81">
        <f t="shared" si="8"/>
        <v>5813</v>
      </c>
      <c r="D562" s="82">
        <v>500</v>
      </c>
    </row>
    <row r="563" spans="1:4" x14ac:dyDescent="0.25">
      <c r="A563" s="79">
        <v>5814</v>
      </c>
      <c r="B563" s="80" t="s">
        <v>494</v>
      </c>
      <c r="C563" s="81">
        <f t="shared" si="8"/>
        <v>5814</v>
      </c>
      <c r="D563" s="82">
        <v>500</v>
      </c>
    </row>
    <row r="564" spans="1:4" x14ac:dyDescent="0.25">
      <c r="A564" s="79">
        <v>5815</v>
      </c>
      <c r="B564" s="80" t="s">
        <v>822</v>
      </c>
      <c r="C564" s="81">
        <f t="shared" si="8"/>
        <v>5815</v>
      </c>
      <c r="D564" s="82">
        <v>500</v>
      </c>
    </row>
    <row r="565" spans="1:4" x14ac:dyDescent="0.25">
      <c r="A565" s="79">
        <v>5816</v>
      </c>
      <c r="B565" s="80" t="s">
        <v>823</v>
      </c>
      <c r="C565" s="81">
        <f t="shared" si="8"/>
        <v>5816</v>
      </c>
      <c r="D565" s="82">
        <v>500</v>
      </c>
    </row>
    <row r="566" spans="1:4" x14ac:dyDescent="0.25">
      <c r="A566" s="79">
        <v>5819</v>
      </c>
      <c r="B566" s="80" t="s">
        <v>495</v>
      </c>
      <c r="C566" s="81">
        <f t="shared" si="8"/>
        <v>5819</v>
      </c>
      <c r="D566" s="82">
        <v>500</v>
      </c>
    </row>
    <row r="567" spans="1:4" x14ac:dyDescent="0.25">
      <c r="A567" s="79">
        <v>5820</v>
      </c>
      <c r="B567" s="80" t="s">
        <v>824</v>
      </c>
      <c r="C567" s="81">
        <f t="shared" si="8"/>
        <v>5820</v>
      </c>
      <c r="D567" s="82">
        <v>500</v>
      </c>
    </row>
    <row r="568" spans="1:4" x14ac:dyDescent="0.25">
      <c r="A568" s="79">
        <v>5821</v>
      </c>
      <c r="B568" s="80" t="s">
        <v>825</v>
      </c>
      <c r="C568" s="81">
        <f t="shared" si="8"/>
        <v>5821</v>
      </c>
      <c r="D568" s="82">
        <v>500</v>
      </c>
    </row>
    <row r="569" spans="1:4" x14ac:dyDescent="0.25">
      <c r="A569" s="79">
        <v>5822</v>
      </c>
      <c r="B569" s="80" t="s">
        <v>826</v>
      </c>
      <c r="C569" s="81">
        <f t="shared" si="8"/>
        <v>5822</v>
      </c>
      <c r="D569" s="82">
        <v>500</v>
      </c>
    </row>
    <row r="570" spans="1:4" x14ac:dyDescent="0.25">
      <c r="A570" s="79">
        <v>5823</v>
      </c>
      <c r="B570" s="80" t="s">
        <v>496</v>
      </c>
      <c r="C570" s="81">
        <f t="shared" si="8"/>
        <v>5823</v>
      </c>
      <c r="D570" s="82">
        <v>500</v>
      </c>
    </row>
    <row r="571" spans="1:4" x14ac:dyDescent="0.25">
      <c r="A571" s="79">
        <v>5824</v>
      </c>
      <c r="B571" s="80" t="s">
        <v>827</v>
      </c>
      <c r="C571" s="81">
        <f t="shared" si="8"/>
        <v>5824</v>
      </c>
      <c r="D571" s="82">
        <v>500</v>
      </c>
    </row>
    <row r="572" spans="1:4" x14ac:dyDescent="0.25">
      <c r="A572" s="79">
        <v>5825</v>
      </c>
      <c r="B572" s="80" t="s">
        <v>828</v>
      </c>
      <c r="C572" s="81">
        <f t="shared" si="8"/>
        <v>5825</v>
      </c>
      <c r="D572" s="82">
        <v>500</v>
      </c>
    </row>
    <row r="573" spans="1:4" x14ac:dyDescent="0.25">
      <c r="A573" s="79">
        <v>5826</v>
      </c>
      <c r="B573" s="80" t="s">
        <v>497</v>
      </c>
      <c r="C573" s="81">
        <f t="shared" si="8"/>
        <v>5826</v>
      </c>
      <c r="D573" s="82">
        <v>500</v>
      </c>
    </row>
    <row r="574" spans="1:4" x14ac:dyDescent="0.25">
      <c r="A574" s="79">
        <v>5827</v>
      </c>
      <c r="B574" s="80" t="s">
        <v>498</v>
      </c>
      <c r="C574" s="81">
        <f t="shared" si="8"/>
        <v>5827</v>
      </c>
      <c r="D574" s="82">
        <v>500</v>
      </c>
    </row>
    <row r="575" spans="1:4" x14ac:dyDescent="0.25">
      <c r="A575" s="79">
        <v>5828</v>
      </c>
      <c r="B575" s="80" t="s">
        <v>499</v>
      </c>
      <c r="C575" s="81">
        <f t="shared" si="8"/>
        <v>5828</v>
      </c>
      <c r="D575" s="82">
        <v>500</v>
      </c>
    </row>
    <row r="576" spans="1:4" x14ac:dyDescent="0.25">
      <c r="A576" s="79">
        <v>5829</v>
      </c>
      <c r="B576" s="80" t="s">
        <v>829</v>
      </c>
      <c r="C576" s="81">
        <f t="shared" si="8"/>
        <v>5829</v>
      </c>
      <c r="D576" s="82">
        <v>500</v>
      </c>
    </row>
    <row r="577" spans="1:4" x14ac:dyDescent="0.25">
      <c r="A577" s="79">
        <v>5830</v>
      </c>
      <c r="B577" s="80" t="s">
        <v>500</v>
      </c>
      <c r="C577" s="81">
        <f t="shared" si="8"/>
        <v>5830</v>
      </c>
      <c r="D577" s="82">
        <v>500</v>
      </c>
    </row>
    <row r="578" spans="1:4" x14ac:dyDescent="0.25">
      <c r="A578" s="79">
        <v>5831</v>
      </c>
      <c r="B578" s="80" t="s">
        <v>830</v>
      </c>
      <c r="C578" s="81">
        <f t="shared" si="8"/>
        <v>5831</v>
      </c>
      <c r="D578" s="82">
        <v>500</v>
      </c>
    </row>
    <row r="579" spans="1:4" x14ac:dyDescent="0.25">
      <c r="A579" s="79">
        <v>5832</v>
      </c>
      <c r="B579" s="80" t="s">
        <v>831</v>
      </c>
      <c r="C579" s="81">
        <f t="shared" si="8"/>
        <v>5832</v>
      </c>
      <c r="D579" s="82">
        <v>500</v>
      </c>
    </row>
    <row r="580" spans="1:4" x14ac:dyDescent="0.25">
      <c r="A580" s="79">
        <v>5833</v>
      </c>
      <c r="B580" s="80" t="s">
        <v>937</v>
      </c>
      <c r="C580" s="81">
        <f t="shared" si="8"/>
        <v>5833</v>
      </c>
      <c r="D580" s="82">
        <v>500</v>
      </c>
    </row>
    <row r="581" spans="1:4" x14ac:dyDescent="0.25">
      <c r="A581" s="79">
        <v>5835</v>
      </c>
      <c r="B581" s="80" t="s">
        <v>938</v>
      </c>
      <c r="C581" s="81">
        <f t="shared" si="8"/>
        <v>5835</v>
      </c>
      <c r="D581" s="82">
        <v>500</v>
      </c>
    </row>
    <row r="582" spans="1:4" x14ac:dyDescent="0.25">
      <c r="A582" s="79">
        <v>5836</v>
      </c>
      <c r="B582" s="80" t="s">
        <v>832</v>
      </c>
      <c r="C582" s="81">
        <f t="shared" si="8"/>
        <v>5836</v>
      </c>
      <c r="D582" s="82">
        <v>500</v>
      </c>
    </row>
    <row r="583" spans="1:4" x14ac:dyDescent="0.25">
      <c r="A583" s="79">
        <v>5837</v>
      </c>
      <c r="B583" s="80" t="s">
        <v>501</v>
      </c>
      <c r="C583" s="81">
        <f t="shared" si="8"/>
        <v>5837</v>
      </c>
      <c r="D583" s="82">
        <v>500</v>
      </c>
    </row>
    <row r="584" spans="1:4" x14ac:dyDescent="0.25">
      <c r="A584" s="79">
        <v>5838</v>
      </c>
      <c r="B584" s="80" t="s">
        <v>833</v>
      </c>
      <c r="C584" s="81">
        <f t="shared" si="8"/>
        <v>5838</v>
      </c>
      <c r="D584" s="82">
        <v>500</v>
      </c>
    </row>
    <row r="585" spans="1:4" x14ac:dyDescent="0.25">
      <c r="A585" s="79">
        <v>5839</v>
      </c>
      <c r="B585" s="80" t="s">
        <v>834</v>
      </c>
      <c r="C585" s="81">
        <f t="shared" si="8"/>
        <v>5839</v>
      </c>
      <c r="D585" s="82">
        <v>500</v>
      </c>
    </row>
    <row r="586" spans="1:4" x14ac:dyDescent="0.25">
      <c r="A586" s="79">
        <v>5840</v>
      </c>
      <c r="B586" s="80" t="s">
        <v>835</v>
      </c>
      <c r="C586" s="81">
        <f t="shared" si="8"/>
        <v>5840</v>
      </c>
      <c r="D586" s="82">
        <v>500</v>
      </c>
    </row>
    <row r="587" spans="1:4" x14ac:dyDescent="0.25">
      <c r="A587" s="79">
        <v>5841</v>
      </c>
      <c r="B587" s="80" t="s">
        <v>836</v>
      </c>
      <c r="C587" s="81">
        <f t="shared" si="8"/>
        <v>5841</v>
      </c>
      <c r="D587" s="82">
        <v>500</v>
      </c>
    </row>
    <row r="588" spans="1:4" x14ac:dyDescent="0.25">
      <c r="A588" s="79">
        <v>5842</v>
      </c>
      <c r="B588" s="80" t="s">
        <v>837</v>
      </c>
      <c r="C588" s="81">
        <f t="shared" si="8"/>
        <v>5842</v>
      </c>
      <c r="D588" s="82">
        <v>500</v>
      </c>
    </row>
    <row r="589" spans="1:4" x14ac:dyDescent="0.25">
      <c r="A589" s="79">
        <v>5843</v>
      </c>
      <c r="B589" s="80" t="s">
        <v>502</v>
      </c>
      <c r="C589" s="81">
        <f t="shared" si="8"/>
        <v>5843</v>
      </c>
      <c r="D589" s="82">
        <v>500</v>
      </c>
    </row>
    <row r="590" spans="1:4" x14ac:dyDescent="0.25">
      <c r="A590" s="79">
        <v>5844</v>
      </c>
      <c r="B590" s="80" t="s">
        <v>503</v>
      </c>
      <c r="C590" s="81">
        <f t="shared" si="8"/>
        <v>5844</v>
      </c>
      <c r="D590" s="82">
        <v>500</v>
      </c>
    </row>
    <row r="591" spans="1:4" x14ac:dyDescent="0.25">
      <c r="A591" s="79">
        <v>5845</v>
      </c>
      <c r="B591" s="80" t="s">
        <v>838</v>
      </c>
      <c r="C591" s="81">
        <f t="shared" si="8"/>
        <v>5845</v>
      </c>
      <c r="D591" s="82">
        <v>500</v>
      </c>
    </row>
    <row r="592" spans="1:4" x14ac:dyDescent="0.25">
      <c r="A592" s="79">
        <v>5846</v>
      </c>
      <c r="B592" s="80" t="s">
        <v>504</v>
      </c>
      <c r="C592" s="81">
        <f t="shared" si="8"/>
        <v>5846</v>
      </c>
      <c r="D592" s="82">
        <v>500</v>
      </c>
    </row>
    <row r="593" spans="1:4" x14ac:dyDescent="0.25">
      <c r="A593" s="79">
        <v>5847</v>
      </c>
      <c r="B593" s="80" t="s">
        <v>939</v>
      </c>
      <c r="C593" s="81">
        <f t="shared" si="8"/>
        <v>5847</v>
      </c>
      <c r="D593" s="82">
        <v>500</v>
      </c>
    </row>
    <row r="594" spans="1:4" x14ac:dyDescent="0.25">
      <c r="A594" s="79">
        <v>5848</v>
      </c>
      <c r="B594" s="80" t="s">
        <v>505</v>
      </c>
      <c r="C594" s="81">
        <f t="shared" si="8"/>
        <v>5848</v>
      </c>
      <c r="D594" s="82">
        <v>500</v>
      </c>
    </row>
    <row r="595" spans="1:4" x14ac:dyDescent="0.25">
      <c r="A595" s="79">
        <v>5849</v>
      </c>
      <c r="B595" s="80" t="s">
        <v>839</v>
      </c>
      <c r="C595" s="81">
        <f t="shared" si="8"/>
        <v>5849</v>
      </c>
      <c r="D595" s="82">
        <v>500</v>
      </c>
    </row>
    <row r="596" spans="1:4" x14ac:dyDescent="0.25">
      <c r="A596" s="79">
        <v>5850</v>
      </c>
      <c r="B596" s="80" t="s">
        <v>840</v>
      </c>
      <c r="C596" s="81">
        <f t="shared" si="8"/>
        <v>5850</v>
      </c>
      <c r="D596" s="82">
        <v>500</v>
      </c>
    </row>
    <row r="597" spans="1:4" x14ac:dyDescent="0.25">
      <c r="A597" s="79">
        <v>5851</v>
      </c>
      <c r="B597" s="80" t="s">
        <v>841</v>
      </c>
      <c r="C597" s="81">
        <f t="shared" ref="C597:C619" si="9">A597</f>
        <v>5851</v>
      </c>
      <c r="D597" s="82">
        <v>500</v>
      </c>
    </row>
    <row r="598" spans="1:4" x14ac:dyDescent="0.25">
      <c r="A598" s="79">
        <v>5853</v>
      </c>
      <c r="B598" s="80" t="s">
        <v>842</v>
      </c>
      <c r="C598" s="81">
        <f t="shared" si="9"/>
        <v>5853</v>
      </c>
      <c r="D598" s="82">
        <v>500</v>
      </c>
    </row>
    <row r="599" spans="1:4" x14ac:dyDescent="0.25">
      <c r="A599" s="79">
        <v>5854</v>
      </c>
      <c r="B599" s="80" t="s">
        <v>506</v>
      </c>
      <c r="C599" s="81">
        <f t="shared" si="9"/>
        <v>5854</v>
      </c>
      <c r="D599" s="82">
        <v>500</v>
      </c>
    </row>
    <row r="600" spans="1:4" x14ac:dyDescent="0.25">
      <c r="A600" s="79">
        <v>5855</v>
      </c>
      <c r="B600" s="80" t="s">
        <v>843</v>
      </c>
      <c r="C600" s="81">
        <f t="shared" si="9"/>
        <v>5855</v>
      </c>
      <c r="D600" s="82">
        <v>500</v>
      </c>
    </row>
    <row r="601" spans="1:4" x14ac:dyDescent="0.25">
      <c r="A601" s="79">
        <v>5856</v>
      </c>
      <c r="B601" s="80" t="s">
        <v>507</v>
      </c>
      <c r="C601" s="81">
        <f t="shared" si="9"/>
        <v>5856</v>
      </c>
      <c r="D601" s="82">
        <v>500</v>
      </c>
    </row>
    <row r="602" spans="1:4" x14ac:dyDescent="0.25">
      <c r="A602" s="79">
        <v>5857</v>
      </c>
      <c r="B602" s="80" t="s">
        <v>508</v>
      </c>
      <c r="C602" s="81">
        <f t="shared" si="9"/>
        <v>5857</v>
      </c>
      <c r="D602" s="82">
        <v>500</v>
      </c>
    </row>
    <row r="603" spans="1:4" x14ac:dyDescent="0.25">
      <c r="A603" s="79">
        <v>5858</v>
      </c>
      <c r="B603" s="80" t="s">
        <v>509</v>
      </c>
      <c r="C603" s="81">
        <f t="shared" si="9"/>
        <v>5858</v>
      </c>
      <c r="D603" s="82">
        <v>500</v>
      </c>
    </row>
    <row r="604" spans="1:4" x14ac:dyDescent="0.25">
      <c r="A604" s="79">
        <v>5859</v>
      </c>
      <c r="B604" s="80" t="s">
        <v>510</v>
      </c>
      <c r="C604" s="81">
        <f t="shared" si="9"/>
        <v>5859</v>
      </c>
      <c r="D604" s="82">
        <v>500</v>
      </c>
    </row>
    <row r="605" spans="1:4" x14ac:dyDescent="0.25">
      <c r="A605" s="79">
        <v>5860</v>
      </c>
      <c r="B605" s="80" t="s">
        <v>844</v>
      </c>
      <c r="C605" s="81">
        <f t="shared" si="9"/>
        <v>5860</v>
      </c>
      <c r="D605" s="82">
        <v>500</v>
      </c>
    </row>
    <row r="606" spans="1:4" x14ac:dyDescent="0.25">
      <c r="A606" s="79">
        <v>5861</v>
      </c>
      <c r="B606" s="80" t="s">
        <v>845</v>
      </c>
      <c r="C606" s="81">
        <f t="shared" si="9"/>
        <v>5861</v>
      </c>
      <c r="D606" s="82">
        <v>500</v>
      </c>
    </row>
    <row r="607" spans="1:4" x14ac:dyDescent="0.25">
      <c r="A607" s="79">
        <v>5863</v>
      </c>
      <c r="B607" s="80" t="s">
        <v>846</v>
      </c>
      <c r="C607" s="81">
        <f t="shared" si="9"/>
        <v>5863</v>
      </c>
      <c r="D607" s="82">
        <v>500</v>
      </c>
    </row>
    <row r="608" spans="1:4" x14ac:dyDescent="0.25">
      <c r="A608" s="79">
        <v>5866</v>
      </c>
      <c r="B608" s="80" t="s">
        <v>511</v>
      </c>
      <c r="C608" s="81">
        <f t="shared" si="9"/>
        <v>5866</v>
      </c>
      <c r="D608" s="82">
        <v>500</v>
      </c>
    </row>
    <row r="609" spans="1:4" x14ac:dyDescent="0.25">
      <c r="A609" s="79">
        <v>5867</v>
      </c>
      <c r="B609" s="80" t="s">
        <v>847</v>
      </c>
      <c r="C609" s="81">
        <f t="shared" si="9"/>
        <v>5867</v>
      </c>
      <c r="D609" s="82">
        <v>500</v>
      </c>
    </row>
    <row r="610" spans="1:4" x14ac:dyDescent="0.25">
      <c r="A610" s="79">
        <v>5868</v>
      </c>
      <c r="B610" s="80" t="s">
        <v>848</v>
      </c>
      <c r="C610" s="81">
        <f t="shared" si="9"/>
        <v>5868</v>
      </c>
      <c r="D610" s="82">
        <v>500</v>
      </c>
    </row>
    <row r="611" spans="1:4" x14ac:dyDescent="0.25">
      <c r="A611" s="79">
        <v>5870</v>
      </c>
      <c r="B611" s="80" t="s">
        <v>849</v>
      </c>
      <c r="C611" s="81">
        <f t="shared" si="9"/>
        <v>5870</v>
      </c>
      <c r="D611" s="82">
        <v>500</v>
      </c>
    </row>
    <row r="612" spans="1:4" x14ac:dyDescent="0.25">
      <c r="A612" s="79">
        <v>5871</v>
      </c>
      <c r="B612" s="80" t="s">
        <v>850</v>
      </c>
      <c r="C612" s="81">
        <f t="shared" si="9"/>
        <v>5871</v>
      </c>
      <c r="D612" s="82">
        <v>500</v>
      </c>
    </row>
    <row r="613" spans="1:4" x14ac:dyDescent="0.25">
      <c r="A613" s="79">
        <v>5872</v>
      </c>
      <c r="B613" s="80" t="s">
        <v>851</v>
      </c>
      <c r="C613" s="81">
        <f t="shared" si="9"/>
        <v>5872</v>
      </c>
      <c r="D613" s="82">
        <v>500</v>
      </c>
    </row>
    <row r="614" spans="1:4" x14ac:dyDescent="0.25">
      <c r="A614" s="79">
        <v>5873</v>
      </c>
      <c r="B614" s="80" t="s">
        <v>512</v>
      </c>
      <c r="C614" s="81">
        <f t="shared" si="9"/>
        <v>5873</v>
      </c>
      <c r="D614" s="82">
        <v>500</v>
      </c>
    </row>
    <row r="615" spans="1:4" x14ac:dyDescent="0.25">
      <c r="A615" s="79">
        <v>5874</v>
      </c>
      <c r="B615" s="80" t="s">
        <v>852</v>
      </c>
      <c r="C615" s="81">
        <f t="shared" si="9"/>
        <v>5874</v>
      </c>
      <c r="D615" s="82">
        <v>500</v>
      </c>
    </row>
    <row r="616" spans="1:4" x14ac:dyDescent="0.25">
      <c r="A616" s="79">
        <v>5875</v>
      </c>
      <c r="B616" s="80" t="s">
        <v>513</v>
      </c>
      <c r="C616" s="81">
        <f t="shared" si="9"/>
        <v>5875</v>
      </c>
      <c r="D616" s="82">
        <v>500</v>
      </c>
    </row>
    <row r="617" spans="1:4" x14ac:dyDescent="0.25">
      <c r="A617" s="79">
        <v>5876</v>
      </c>
      <c r="B617" s="80" t="s">
        <v>514</v>
      </c>
      <c r="C617" s="81">
        <f t="shared" si="9"/>
        <v>5876</v>
      </c>
      <c r="D617" s="82">
        <v>500</v>
      </c>
    </row>
    <row r="618" spans="1:4" x14ac:dyDescent="0.25">
      <c r="A618" s="79">
        <v>5878</v>
      </c>
      <c r="B618" s="80" t="s">
        <v>853</v>
      </c>
      <c r="C618" s="81">
        <f t="shared" si="9"/>
        <v>5878</v>
      </c>
      <c r="D618" s="82">
        <v>500</v>
      </c>
    </row>
    <row r="619" spans="1:4" x14ac:dyDescent="0.25">
      <c r="A619" s="79">
        <v>5879</v>
      </c>
      <c r="B619" s="80" t="s">
        <v>515</v>
      </c>
      <c r="C619" s="81">
        <f t="shared" si="9"/>
        <v>5879</v>
      </c>
      <c r="D619" s="82">
        <v>500</v>
      </c>
    </row>
    <row r="620" spans="1:4" x14ac:dyDescent="0.25">
      <c r="A620" s="79">
        <v>5880</v>
      </c>
      <c r="B620" s="80" t="s">
        <v>516</v>
      </c>
      <c r="C620" s="81">
        <f t="shared" ref="C620:C663" si="10">A620</f>
        <v>5880</v>
      </c>
      <c r="D620" s="82">
        <v>500</v>
      </c>
    </row>
    <row r="621" spans="1:4" x14ac:dyDescent="0.25">
      <c r="A621" s="79">
        <v>5881</v>
      </c>
      <c r="B621" s="80" t="s">
        <v>517</v>
      </c>
      <c r="C621" s="81">
        <f t="shared" si="10"/>
        <v>5881</v>
      </c>
      <c r="D621" s="82">
        <v>500</v>
      </c>
    </row>
    <row r="622" spans="1:4" x14ac:dyDescent="0.25">
      <c r="A622" s="79">
        <v>5882</v>
      </c>
      <c r="B622" s="80" t="s">
        <v>854</v>
      </c>
      <c r="C622" s="81">
        <f t="shared" si="10"/>
        <v>5882</v>
      </c>
      <c r="D622" s="82">
        <v>500</v>
      </c>
    </row>
    <row r="623" spans="1:4" x14ac:dyDescent="0.25">
      <c r="A623" s="79">
        <v>5883</v>
      </c>
      <c r="B623" s="80" t="s">
        <v>855</v>
      </c>
      <c r="C623" s="81">
        <f t="shared" si="10"/>
        <v>5883</v>
      </c>
      <c r="D623" s="82">
        <v>500</v>
      </c>
    </row>
    <row r="624" spans="1:4" x14ac:dyDescent="0.25">
      <c r="A624" s="79">
        <v>5884</v>
      </c>
      <c r="B624" s="80" t="s">
        <v>856</v>
      </c>
      <c r="C624" s="81">
        <f t="shared" si="10"/>
        <v>5884</v>
      </c>
      <c r="D624" s="82">
        <v>500</v>
      </c>
    </row>
    <row r="625" spans="1:4" x14ac:dyDescent="0.25">
      <c r="A625" s="79">
        <v>5885</v>
      </c>
      <c r="B625" s="80" t="s">
        <v>857</v>
      </c>
      <c r="C625" s="81">
        <f t="shared" si="10"/>
        <v>5885</v>
      </c>
      <c r="D625" s="82">
        <v>500</v>
      </c>
    </row>
    <row r="626" spans="1:4" x14ac:dyDescent="0.25">
      <c r="A626" s="79">
        <v>5886</v>
      </c>
      <c r="B626" s="80" t="s">
        <v>858</v>
      </c>
      <c r="C626" s="81">
        <f t="shared" si="10"/>
        <v>5886</v>
      </c>
      <c r="D626" s="82">
        <v>500</v>
      </c>
    </row>
    <row r="627" spans="1:4" x14ac:dyDescent="0.25">
      <c r="A627" s="79">
        <v>5887</v>
      </c>
      <c r="B627" s="80" t="s">
        <v>518</v>
      </c>
      <c r="C627" s="81">
        <f t="shared" si="10"/>
        <v>5887</v>
      </c>
      <c r="D627" s="82">
        <v>500</v>
      </c>
    </row>
    <row r="628" spans="1:4" x14ac:dyDescent="0.25">
      <c r="A628" s="79">
        <v>5888</v>
      </c>
      <c r="B628" s="80" t="s">
        <v>859</v>
      </c>
      <c r="C628" s="81">
        <f t="shared" si="10"/>
        <v>5888</v>
      </c>
      <c r="D628" s="82">
        <v>500</v>
      </c>
    </row>
    <row r="629" spans="1:4" x14ac:dyDescent="0.25">
      <c r="A629" s="79">
        <v>5889</v>
      </c>
      <c r="B629" s="80" t="s">
        <v>519</v>
      </c>
      <c r="C629" s="81">
        <f t="shared" si="10"/>
        <v>5889</v>
      </c>
      <c r="D629" s="82">
        <v>500</v>
      </c>
    </row>
    <row r="630" spans="1:4" x14ac:dyDescent="0.25">
      <c r="A630" s="79">
        <v>5890</v>
      </c>
      <c r="B630" s="80" t="s">
        <v>860</v>
      </c>
      <c r="C630" s="81">
        <f t="shared" si="10"/>
        <v>5890</v>
      </c>
      <c r="D630" s="82">
        <v>500</v>
      </c>
    </row>
    <row r="631" spans="1:4" x14ac:dyDescent="0.25">
      <c r="A631" s="79">
        <v>5891</v>
      </c>
      <c r="B631" s="80" t="s">
        <v>520</v>
      </c>
      <c r="C631" s="81">
        <f t="shared" si="10"/>
        <v>5891</v>
      </c>
      <c r="D631" s="82">
        <v>500</v>
      </c>
    </row>
    <row r="632" spans="1:4" x14ac:dyDescent="0.25">
      <c r="A632" s="79">
        <v>5892</v>
      </c>
      <c r="B632" s="80" t="s">
        <v>521</v>
      </c>
      <c r="C632" s="81">
        <f t="shared" si="10"/>
        <v>5892</v>
      </c>
      <c r="D632" s="82">
        <v>500</v>
      </c>
    </row>
    <row r="633" spans="1:4" x14ac:dyDescent="0.25">
      <c r="A633" s="79">
        <v>5893</v>
      </c>
      <c r="B633" s="80" t="s">
        <v>861</v>
      </c>
      <c r="C633" s="81">
        <f t="shared" si="10"/>
        <v>5893</v>
      </c>
      <c r="D633" s="82">
        <v>500</v>
      </c>
    </row>
    <row r="634" spans="1:4" x14ac:dyDescent="0.25">
      <c r="A634" s="79">
        <v>5894</v>
      </c>
      <c r="B634" s="80" t="s">
        <v>862</v>
      </c>
      <c r="C634" s="81">
        <f t="shared" si="10"/>
        <v>5894</v>
      </c>
      <c r="D634" s="82">
        <v>500</v>
      </c>
    </row>
    <row r="635" spans="1:4" x14ac:dyDescent="0.25">
      <c r="A635" s="79">
        <v>5895</v>
      </c>
      <c r="B635" s="80" t="s">
        <v>863</v>
      </c>
      <c r="C635" s="81">
        <f t="shared" si="10"/>
        <v>5895</v>
      </c>
      <c r="D635" s="82">
        <v>500</v>
      </c>
    </row>
    <row r="636" spans="1:4" x14ac:dyDescent="0.25">
      <c r="A636" s="79">
        <v>5896</v>
      </c>
      <c r="B636" s="80" t="s">
        <v>864</v>
      </c>
      <c r="C636" s="81">
        <f t="shared" si="10"/>
        <v>5896</v>
      </c>
      <c r="D636" s="82">
        <v>500</v>
      </c>
    </row>
    <row r="637" spans="1:4" x14ac:dyDescent="0.25">
      <c r="A637" s="79">
        <v>5897</v>
      </c>
      <c r="B637" s="80" t="s">
        <v>522</v>
      </c>
      <c r="C637" s="81">
        <f t="shared" si="10"/>
        <v>5897</v>
      </c>
      <c r="D637" s="82">
        <v>500</v>
      </c>
    </row>
    <row r="638" spans="1:4" x14ac:dyDescent="0.25">
      <c r="A638" s="79">
        <v>5898</v>
      </c>
      <c r="B638" s="80" t="s">
        <v>865</v>
      </c>
      <c r="C638" s="81">
        <f t="shared" si="10"/>
        <v>5898</v>
      </c>
      <c r="D638" s="82">
        <v>500</v>
      </c>
    </row>
    <row r="639" spans="1:4" x14ac:dyDescent="0.25">
      <c r="A639" s="79">
        <v>5899</v>
      </c>
      <c r="B639" s="80" t="s">
        <v>866</v>
      </c>
      <c r="C639" s="81">
        <f t="shared" si="10"/>
        <v>5899</v>
      </c>
      <c r="D639" s="82">
        <v>500</v>
      </c>
    </row>
    <row r="640" spans="1:4" x14ac:dyDescent="0.25">
      <c r="A640" s="79">
        <v>5900</v>
      </c>
      <c r="B640" s="80" t="s">
        <v>867</v>
      </c>
      <c r="C640" s="81">
        <f t="shared" si="10"/>
        <v>5900</v>
      </c>
      <c r="D640" s="82">
        <v>500</v>
      </c>
    </row>
    <row r="641" spans="1:4" x14ac:dyDescent="0.25">
      <c r="A641" s="79">
        <v>5901</v>
      </c>
      <c r="B641" s="80" t="s">
        <v>868</v>
      </c>
      <c r="C641" s="81">
        <f t="shared" si="10"/>
        <v>5901</v>
      </c>
      <c r="D641" s="82">
        <v>500</v>
      </c>
    </row>
    <row r="642" spans="1:4" x14ac:dyDescent="0.25">
      <c r="A642" s="79">
        <v>5902</v>
      </c>
      <c r="B642" s="80" t="s">
        <v>869</v>
      </c>
      <c r="C642" s="81">
        <f t="shared" si="10"/>
        <v>5902</v>
      </c>
      <c r="D642" s="82">
        <v>500</v>
      </c>
    </row>
    <row r="643" spans="1:4" x14ac:dyDescent="0.25">
      <c r="A643" s="79">
        <v>5903</v>
      </c>
      <c r="B643" s="80" t="s">
        <v>870</v>
      </c>
      <c r="C643" s="81">
        <f t="shared" si="10"/>
        <v>5903</v>
      </c>
      <c r="D643" s="82">
        <v>500</v>
      </c>
    </row>
    <row r="644" spans="1:4" x14ac:dyDescent="0.25">
      <c r="A644" s="79">
        <v>5904</v>
      </c>
      <c r="B644" s="80" t="s">
        <v>523</v>
      </c>
      <c r="C644" s="81">
        <f t="shared" si="10"/>
        <v>5904</v>
      </c>
      <c r="D644" s="82">
        <v>500</v>
      </c>
    </row>
    <row r="645" spans="1:4" x14ac:dyDescent="0.25">
      <c r="A645" s="79">
        <v>5905</v>
      </c>
      <c r="B645" s="80" t="s">
        <v>871</v>
      </c>
      <c r="C645" s="81">
        <f t="shared" si="10"/>
        <v>5905</v>
      </c>
      <c r="D645" s="82">
        <v>500</v>
      </c>
    </row>
    <row r="646" spans="1:4" x14ac:dyDescent="0.25">
      <c r="A646" s="79">
        <v>5906</v>
      </c>
      <c r="B646" s="80" t="s">
        <v>524</v>
      </c>
      <c r="C646" s="81">
        <f t="shared" si="10"/>
        <v>5906</v>
      </c>
      <c r="D646" s="82">
        <v>500</v>
      </c>
    </row>
    <row r="647" spans="1:4" x14ac:dyDescent="0.25">
      <c r="A647" s="79">
        <v>5907</v>
      </c>
      <c r="B647" s="80" t="s">
        <v>586</v>
      </c>
      <c r="C647" s="81">
        <f t="shared" si="10"/>
        <v>5907</v>
      </c>
      <c r="D647" s="82">
        <v>500</v>
      </c>
    </row>
    <row r="648" spans="1:4" x14ac:dyDescent="0.25">
      <c r="A648" s="79">
        <v>5908</v>
      </c>
      <c r="B648" s="80" t="s">
        <v>940</v>
      </c>
      <c r="C648" s="81">
        <f t="shared" si="10"/>
        <v>5908</v>
      </c>
      <c r="D648" s="82">
        <v>500</v>
      </c>
    </row>
    <row r="649" spans="1:4" x14ac:dyDescent="0.25">
      <c r="A649" s="79">
        <v>5910</v>
      </c>
      <c r="B649" s="80" t="s">
        <v>872</v>
      </c>
      <c r="C649" s="81">
        <f t="shared" si="10"/>
        <v>5910</v>
      </c>
      <c r="D649" s="82">
        <v>500</v>
      </c>
    </row>
    <row r="650" spans="1:4" x14ac:dyDescent="0.25">
      <c r="A650" s="79">
        <v>5911</v>
      </c>
      <c r="B650" s="80" t="s">
        <v>941</v>
      </c>
      <c r="C650" s="81">
        <f t="shared" si="10"/>
        <v>5911</v>
      </c>
      <c r="D650" s="82">
        <v>500</v>
      </c>
    </row>
    <row r="651" spans="1:4" x14ac:dyDescent="0.25">
      <c r="A651" s="79">
        <v>5912</v>
      </c>
      <c r="B651" s="80" t="s">
        <v>525</v>
      </c>
      <c r="C651" s="81">
        <f t="shared" si="10"/>
        <v>5912</v>
      </c>
      <c r="D651" s="82">
        <v>500</v>
      </c>
    </row>
    <row r="652" spans="1:4" x14ac:dyDescent="0.25">
      <c r="A652" s="79">
        <v>5913</v>
      </c>
      <c r="B652" s="80" t="s">
        <v>873</v>
      </c>
      <c r="C652" s="81">
        <f t="shared" si="10"/>
        <v>5913</v>
      </c>
      <c r="D652" s="82">
        <v>500</v>
      </c>
    </row>
    <row r="653" spans="1:4" x14ac:dyDescent="0.25">
      <c r="A653" s="79">
        <v>5914</v>
      </c>
      <c r="B653" s="80" t="s">
        <v>942</v>
      </c>
      <c r="C653" s="81">
        <f t="shared" si="10"/>
        <v>5914</v>
      </c>
      <c r="D653" s="82">
        <v>500</v>
      </c>
    </row>
    <row r="654" spans="1:4" x14ac:dyDescent="0.25">
      <c r="A654" s="79">
        <v>5916</v>
      </c>
      <c r="B654" s="80" t="s">
        <v>883</v>
      </c>
      <c r="C654" s="81">
        <f t="shared" si="10"/>
        <v>5916</v>
      </c>
      <c r="D654" s="82">
        <v>500</v>
      </c>
    </row>
    <row r="655" spans="1:4" x14ac:dyDescent="0.25">
      <c r="A655" s="79">
        <v>5917</v>
      </c>
      <c r="B655" s="80" t="s">
        <v>874</v>
      </c>
      <c r="C655" s="81">
        <f t="shared" si="10"/>
        <v>5917</v>
      </c>
      <c r="D655" s="82">
        <v>500</v>
      </c>
    </row>
    <row r="656" spans="1:4" x14ac:dyDescent="0.25">
      <c r="A656" s="79">
        <v>5918</v>
      </c>
      <c r="B656" s="80" t="s">
        <v>884</v>
      </c>
      <c r="C656" s="81">
        <f t="shared" si="10"/>
        <v>5918</v>
      </c>
      <c r="D656" s="82">
        <v>500</v>
      </c>
    </row>
    <row r="657" spans="1:4" x14ac:dyDescent="0.25">
      <c r="A657" s="79">
        <v>5920</v>
      </c>
      <c r="B657" s="80" t="s">
        <v>885</v>
      </c>
      <c r="C657" s="81">
        <f t="shared" si="10"/>
        <v>5920</v>
      </c>
      <c r="D657" s="82">
        <v>500</v>
      </c>
    </row>
    <row r="658" spans="1:4" x14ac:dyDescent="0.25">
      <c r="A658" s="79">
        <v>5921</v>
      </c>
      <c r="B658" s="80" t="s">
        <v>875</v>
      </c>
      <c r="C658" s="81">
        <f t="shared" si="10"/>
        <v>5921</v>
      </c>
      <c r="D658" s="82">
        <v>500</v>
      </c>
    </row>
    <row r="659" spans="1:4" x14ac:dyDescent="0.25">
      <c r="A659" s="79">
        <v>5922</v>
      </c>
      <c r="B659" s="80" t="s">
        <v>886</v>
      </c>
      <c r="C659" s="81">
        <f t="shared" si="10"/>
        <v>5922</v>
      </c>
      <c r="D659" s="82">
        <v>500</v>
      </c>
    </row>
    <row r="660" spans="1:4" x14ac:dyDescent="0.25">
      <c r="A660" s="79">
        <v>5925</v>
      </c>
      <c r="B660" s="80" t="s">
        <v>943</v>
      </c>
      <c r="C660" s="81">
        <f t="shared" si="10"/>
        <v>5925</v>
      </c>
      <c r="D660" s="82">
        <v>500</v>
      </c>
    </row>
    <row r="661" spans="1:4" x14ac:dyDescent="0.25">
      <c r="A661" s="79">
        <v>5927</v>
      </c>
      <c r="B661" s="80" t="s">
        <v>944</v>
      </c>
      <c r="C661" s="81">
        <f t="shared" si="10"/>
        <v>5927</v>
      </c>
      <c r="D661" s="82">
        <v>500</v>
      </c>
    </row>
    <row r="662" spans="1:4" x14ac:dyDescent="0.25">
      <c r="A662" s="79">
        <v>5949</v>
      </c>
      <c r="B662" s="80" t="s">
        <v>526</v>
      </c>
      <c r="C662" s="81">
        <f t="shared" si="10"/>
        <v>5949</v>
      </c>
      <c r="D662" s="82">
        <v>500</v>
      </c>
    </row>
    <row r="663" spans="1:4" x14ac:dyDescent="0.25">
      <c r="A663" s="79">
        <v>5956</v>
      </c>
      <c r="B663" s="80" t="s">
        <v>876</v>
      </c>
      <c r="C663" s="81">
        <f t="shared" si="10"/>
        <v>5956</v>
      </c>
      <c r="D663" s="82">
        <v>500</v>
      </c>
    </row>
    <row r="664" spans="1:4" x14ac:dyDescent="0.25">
      <c r="A664" s="79">
        <v>5963</v>
      </c>
      <c r="B664" s="80" t="s">
        <v>877</v>
      </c>
      <c r="C664" s="81">
        <f t="shared" ref="C664:C673" si="11">A664</f>
        <v>5963</v>
      </c>
      <c r="D664" s="82">
        <v>500</v>
      </c>
    </row>
    <row r="665" spans="1:4" x14ac:dyDescent="0.25">
      <c r="A665" s="79">
        <v>5995</v>
      </c>
      <c r="B665" s="80" t="s">
        <v>527</v>
      </c>
      <c r="C665" s="81">
        <f t="shared" si="11"/>
        <v>5995</v>
      </c>
      <c r="D665" s="82">
        <v>500</v>
      </c>
    </row>
    <row r="666" spans="1:4" x14ac:dyDescent="0.25">
      <c r="A666" s="79">
        <v>5999</v>
      </c>
      <c r="B666" s="80" t="s">
        <v>878</v>
      </c>
      <c r="C666" s="81">
        <f t="shared" si="11"/>
        <v>5999</v>
      </c>
      <c r="D666" s="82">
        <v>500</v>
      </c>
    </row>
    <row r="667" spans="1:4" x14ac:dyDescent="0.25">
      <c r="A667" s="79">
        <v>7900</v>
      </c>
      <c r="B667" s="80" t="s">
        <v>879</v>
      </c>
      <c r="C667" s="81">
        <f t="shared" si="11"/>
        <v>7900</v>
      </c>
      <c r="D667" s="82">
        <v>300</v>
      </c>
    </row>
    <row r="668" spans="1:4" x14ac:dyDescent="0.25">
      <c r="A668" s="79">
        <v>9136</v>
      </c>
      <c r="B668" s="80" t="s">
        <v>974</v>
      </c>
      <c r="C668" s="81">
        <f t="shared" ref="C668" si="12">A668</f>
        <v>9136</v>
      </c>
      <c r="D668" s="82">
        <v>500</v>
      </c>
    </row>
    <row r="669" spans="1:4" x14ac:dyDescent="0.25">
      <c r="A669" s="79">
        <v>9250</v>
      </c>
      <c r="B669" s="80" t="s">
        <v>946</v>
      </c>
      <c r="C669" s="81">
        <f t="shared" si="11"/>
        <v>9250</v>
      </c>
      <c r="D669" s="82">
        <v>500</v>
      </c>
    </row>
    <row r="670" spans="1:4" x14ac:dyDescent="0.25">
      <c r="A670" s="79">
        <v>9307</v>
      </c>
      <c r="B670" s="80" t="s">
        <v>948</v>
      </c>
      <c r="C670" s="81">
        <f>A670</f>
        <v>9307</v>
      </c>
      <c r="D670" s="82">
        <v>500</v>
      </c>
    </row>
    <row r="671" spans="1:4" x14ac:dyDescent="0.25">
      <c r="A671" s="79">
        <v>9336</v>
      </c>
      <c r="B671" s="80" t="s">
        <v>973</v>
      </c>
      <c r="C671" s="81">
        <f>A671</f>
        <v>9336</v>
      </c>
      <c r="D671" s="82">
        <v>500</v>
      </c>
    </row>
    <row r="672" spans="1:4" x14ac:dyDescent="0.25">
      <c r="A672" s="79">
        <v>9394</v>
      </c>
      <c r="B672" s="80" t="s">
        <v>972</v>
      </c>
      <c r="C672" s="81">
        <f>A672</f>
        <v>9394</v>
      </c>
      <c r="D672" s="82">
        <v>500</v>
      </c>
    </row>
    <row r="673" spans="1:4" x14ac:dyDescent="0.25">
      <c r="A673" s="79">
        <v>9814</v>
      </c>
      <c r="B673" s="80" t="s">
        <v>947</v>
      </c>
      <c r="C673" s="81">
        <f t="shared" si="11"/>
        <v>9814</v>
      </c>
      <c r="D673" s="82">
        <v>500</v>
      </c>
    </row>
    <row r="674" spans="1:4" x14ac:dyDescent="0.25">
      <c r="A674" s="79">
        <v>9628</v>
      </c>
      <c r="B674" s="80" t="s">
        <v>971</v>
      </c>
      <c r="C674" s="81">
        <f>A674</f>
        <v>9628</v>
      </c>
      <c r="D674" s="82">
        <v>500</v>
      </c>
    </row>
    <row r="675" spans="1:4" x14ac:dyDescent="0.25">
      <c r="A675" s="79">
        <v>9661</v>
      </c>
      <c r="B675" s="80" t="s">
        <v>969</v>
      </c>
      <c r="C675" s="81">
        <f>A675</f>
        <v>9661</v>
      </c>
      <c r="D675" s="82">
        <v>500</v>
      </c>
    </row>
    <row r="676" spans="1:4" x14ac:dyDescent="0.25">
      <c r="A676" s="79">
        <v>9776</v>
      </c>
      <c r="B676" s="80" t="s">
        <v>945</v>
      </c>
      <c r="C676" s="81">
        <f>A676</f>
        <v>9776</v>
      </c>
      <c r="D676" s="82">
        <v>500</v>
      </c>
    </row>
    <row r="677" spans="1:4" x14ac:dyDescent="0.25">
      <c r="A677" s="79">
        <v>9826</v>
      </c>
      <c r="B677" s="80" t="s">
        <v>968</v>
      </c>
      <c r="C677" s="81">
        <f>A677</f>
        <v>9826</v>
      </c>
      <c r="D677" s="82">
        <v>500</v>
      </c>
    </row>
    <row r="678" spans="1:4" x14ac:dyDescent="0.25">
      <c r="A678" s="79">
        <v>5908</v>
      </c>
      <c r="B678" s="80" t="s">
        <v>970</v>
      </c>
      <c r="C678" s="81">
        <f>A678</f>
        <v>5908</v>
      </c>
      <c r="D678" s="82">
        <v>500</v>
      </c>
    </row>
    <row r="679" spans="1:4" x14ac:dyDescent="0.25">
      <c r="A679" s="92"/>
      <c r="B679" s="9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N523"/>
  <sheetViews>
    <sheetView workbookViewId="0">
      <selection activeCell="H7" sqref="H7:I7"/>
    </sheetView>
  </sheetViews>
  <sheetFormatPr defaultColWidth="8.85546875" defaultRowHeight="15" x14ac:dyDescent="0.25"/>
  <cols>
    <col min="1" max="2" width="8.85546875" style="12"/>
    <col min="5" max="5" width="18.28515625" bestFit="1" customWidth="1"/>
    <col min="7" max="7" width="8.85546875" customWidth="1"/>
    <col min="8" max="8" width="12.28515625" customWidth="1"/>
    <col min="9" max="9" width="12.5703125" bestFit="1" customWidth="1"/>
    <col min="10" max="10" width="10.42578125" bestFit="1" customWidth="1"/>
    <col min="11" max="11" width="11.28515625" customWidth="1"/>
    <col min="14" max="14" width="23.7109375" bestFit="1" customWidth="1"/>
  </cols>
  <sheetData>
    <row r="4" spans="1:11" x14ac:dyDescent="0.25">
      <c r="H4" s="159" t="s">
        <v>562</v>
      </c>
      <c r="I4" s="159"/>
    </row>
    <row r="5" spans="1:11" x14ac:dyDescent="0.25">
      <c r="A5" s="1"/>
      <c r="B5" s="1"/>
      <c r="E5" s="2" t="s">
        <v>564</v>
      </c>
      <c r="F5" s="159" t="s">
        <v>563</v>
      </c>
      <c r="G5" s="159"/>
      <c r="H5" t="s">
        <v>565</v>
      </c>
      <c r="I5" t="s">
        <v>566</v>
      </c>
    </row>
    <row r="6" spans="1:11" x14ac:dyDescent="0.25">
      <c r="A6" s="1"/>
      <c r="B6" s="1"/>
      <c r="D6" s="4" t="s">
        <v>0</v>
      </c>
      <c r="E6" s="5">
        <f ca="1">IF(datefilledouttext="Thursday",datefilledout+6,IF(datefilledouttext="Friday",datefilledout+5,IF(datefilledouttext="Saturday",datefilledout+4,IF(datefilledouttext="Sunday",datefilledout+3,IF(datefilledouttext="Monday",datefilledout+2,IF(datefilledouttext="Tuesday",datefilledout+1,datefilledout))))))</f>
        <v>43698</v>
      </c>
      <c r="F6" s="160">
        <v>0.5</v>
      </c>
      <c r="G6" s="161"/>
      <c r="H6" s="77">
        <f>_xlfn.NUMBERVALUE(deadlinetime)</f>
        <v>0.5</v>
      </c>
      <c r="I6" s="3">
        <f ca="1">_xlfn.NUMBERVALUE(deadlinedate)</f>
        <v>43698</v>
      </c>
      <c r="J6" t="str">
        <f ca="1">TEXT(deadlinedate,"DDDD")</f>
        <v>Wednesday</v>
      </c>
      <c r="K6">
        <f>deadlinetime</f>
        <v>0.5</v>
      </c>
    </row>
    <row r="7" spans="1:11" x14ac:dyDescent="0.25">
      <c r="A7" s="1"/>
      <c r="B7" s="1"/>
      <c r="D7" s="4" t="s">
        <v>1</v>
      </c>
      <c r="E7" s="5">
        <f ca="1">IF(OR(Date_Filed&lt;&gt;"",Date_Filed&gt;0),Date_Filed,IF(OR(Due_Date&lt;&gt;"",Due_Date&gt;0),Due_Date,E9))</f>
        <v>43692</v>
      </c>
      <c r="H7" s="159">
        <f ca="1">deadlinetimenumber+deadlinedatenumber</f>
        <v>43698.5</v>
      </c>
      <c r="I7" s="159"/>
      <c r="J7" t="str">
        <f ca="1">TEXT(datefilledout,"DDDD")</f>
        <v>Thursday</v>
      </c>
      <c r="K7" s="6"/>
    </row>
    <row r="8" spans="1:11" ht="15.75" x14ac:dyDescent="0.25">
      <c r="A8" s="1"/>
      <c r="B8" s="1"/>
      <c r="D8" s="7" t="s">
        <v>2</v>
      </c>
      <c r="E8" s="8">
        <f>Due_Date</f>
        <v>0</v>
      </c>
      <c r="F8" s="162" t="str">
        <f ca="1">ROUND((H7-H9),2)*24&amp;" hrs"</f>
        <v>144.96 hrs</v>
      </c>
      <c r="G8" s="163"/>
      <c r="J8" s="9">
        <f>Due_Date</f>
        <v>0</v>
      </c>
      <c r="K8" s="2">
        <v>100</v>
      </c>
    </row>
    <row r="9" spans="1:11" x14ac:dyDescent="0.25">
      <c r="A9" s="1"/>
      <c r="B9" s="1"/>
      <c r="D9" s="7" t="s">
        <v>3</v>
      </c>
      <c r="E9" s="10">
        <f ca="1">TODAY()</f>
        <v>43692</v>
      </c>
      <c r="F9" s="164">
        <f ca="1">NOW()</f>
        <v>43692.464819675923</v>
      </c>
      <c r="G9" s="164"/>
      <c r="H9">
        <f ca="1">_xlfn.NUMBERVALUE(currenttime)</f>
        <v>43692.464819675901</v>
      </c>
      <c r="J9" s="9">
        <f ca="1">E9</f>
        <v>43692</v>
      </c>
      <c r="K9" s="2">
        <v>200</v>
      </c>
    </row>
    <row r="10" spans="1:11" x14ac:dyDescent="0.25">
      <c r="A10" s="1"/>
      <c r="B10" s="1"/>
      <c r="D10" s="4"/>
      <c r="E10" s="10"/>
      <c r="F10" s="11"/>
      <c r="G10" s="12"/>
      <c r="K10" s="2">
        <v>220</v>
      </c>
    </row>
    <row r="11" spans="1:11" ht="20.25" x14ac:dyDescent="0.3">
      <c r="A11" s="1"/>
      <c r="B11" s="1"/>
      <c r="E11" s="13"/>
      <c r="F11" s="13"/>
      <c r="G11" s="12"/>
      <c r="K11" s="2">
        <v>300</v>
      </c>
    </row>
    <row r="12" spans="1:11" x14ac:dyDescent="0.25">
      <c r="A12" s="1"/>
      <c r="B12" s="1"/>
      <c r="E12" s="14"/>
      <c r="F12" s="14"/>
      <c r="G12" s="15"/>
      <c r="K12" s="2">
        <v>501</v>
      </c>
    </row>
    <row r="13" spans="1:11" x14ac:dyDescent="0.25">
      <c r="A13" s="1"/>
      <c r="B13" s="1"/>
      <c r="E13" s="2"/>
      <c r="F13" s="2"/>
      <c r="G13" s="12"/>
      <c r="H13" s="15"/>
    </row>
    <row r="14" spans="1:11" x14ac:dyDescent="0.25">
      <c r="A14" s="1"/>
      <c r="B14" s="1"/>
    </row>
    <row r="15" spans="1:11" x14ac:dyDescent="0.25">
      <c r="A15" s="1"/>
      <c r="B15" s="1"/>
    </row>
    <row r="16" spans="1:11" x14ac:dyDescent="0.25">
      <c r="A16" s="1"/>
      <c r="B16" s="1"/>
      <c r="E16" s="16" t="s">
        <v>4</v>
      </c>
      <c r="H16" s="17" t="str">
        <f ca="1">IF(datefilledouttext&lt;&gt;"wednesday","The deadline for A/P vendor payments is "&amp;TEXT(deadlinedate,"DDDD MMM DD")&amp;" at noon.",H18)</f>
        <v>The deadline for A/P vendor payments is Wednesday Aug 21 at noon.</v>
      </c>
    </row>
    <row r="17" spans="1:14" x14ac:dyDescent="0.25">
      <c r="A17" s="1"/>
      <c r="B17" s="1"/>
      <c r="E17" s="18" t="s">
        <v>5</v>
      </c>
    </row>
    <row r="18" spans="1:14" x14ac:dyDescent="0.25">
      <c r="A18" s="1"/>
      <c r="B18" s="1"/>
      <c r="E18" s="18" t="s">
        <v>6</v>
      </c>
      <c r="H18" t="str">
        <f ca="1">IF(AND(datefilledouttext="Wednesday",currenttimenumber&lt;H7),"You only have "&amp;F8&amp;" to submit your request","You have missed the deadline for this week.")</f>
        <v>You have missed the deadline for this week.</v>
      </c>
      <c r="L18" s="7"/>
    </row>
    <row r="19" spans="1:14" x14ac:dyDescent="0.25">
      <c r="A19" s="1"/>
      <c r="B19" s="1"/>
      <c r="E19" s="18" t="s">
        <v>7</v>
      </c>
      <c r="L19" s="7"/>
    </row>
    <row r="20" spans="1:14" x14ac:dyDescent="0.25">
      <c r="A20" s="1"/>
      <c r="B20" s="1"/>
      <c r="E20" s="19" t="s">
        <v>8</v>
      </c>
      <c r="H20" t="str">
        <f ca="1">IF(AND(datefilledouttext="Wednesday",currenttimenumber&lt;deadlinetimenumber+deadlinedatenumber),"You only have "&amp;F8&amp;" to submit your request","You have missed the deadline for this week.")</f>
        <v>You have missed the deadline for this week.</v>
      </c>
      <c r="L20" s="20"/>
      <c r="M20" s="20"/>
      <c r="N20" s="21"/>
    </row>
    <row r="21" spans="1:14" x14ac:dyDescent="0.25">
      <c r="A21" s="1"/>
      <c r="B21" s="1"/>
      <c r="L21" s="20"/>
      <c r="M21" s="20"/>
      <c r="N21" s="21"/>
    </row>
    <row r="22" spans="1:14" x14ac:dyDescent="0.25">
      <c r="A22" s="1"/>
      <c r="B22" s="1"/>
      <c r="L22" s="20"/>
      <c r="M22" s="20"/>
      <c r="N22" s="21"/>
    </row>
    <row r="23" spans="1:14" x14ac:dyDescent="0.25">
      <c r="A23" s="1"/>
      <c r="B23" s="1"/>
      <c r="L23" s="20"/>
      <c r="M23" s="20"/>
      <c r="N23" s="21"/>
    </row>
    <row r="24" spans="1:14" x14ac:dyDescent="0.25">
      <c r="A24" s="1"/>
      <c r="B24" s="1"/>
      <c r="L24" s="20"/>
      <c r="M24" s="20"/>
      <c r="N24" s="21"/>
    </row>
    <row r="25" spans="1:14" x14ac:dyDescent="0.25">
      <c r="A25" s="1"/>
      <c r="B25" s="1"/>
      <c r="L25" s="20"/>
      <c r="M25" s="20"/>
      <c r="N25" s="21"/>
    </row>
    <row r="26" spans="1:14" x14ac:dyDescent="0.25">
      <c r="A26" s="1"/>
      <c r="B26" s="1"/>
      <c r="L26" s="20"/>
      <c r="M26" s="20"/>
      <c r="N26" s="21"/>
    </row>
    <row r="27" spans="1:14" x14ac:dyDescent="0.25">
      <c r="A27" s="1"/>
      <c r="B27" s="1"/>
      <c r="L27" s="20"/>
      <c r="M27" s="20"/>
      <c r="N27" s="21"/>
    </row>
    <row r="28" spans="1:14" x14ac:dyDescent="0.25">
      <c r="A28" s="1"/>
      <c r="B28" s="1"/>
      <c r="L28" s="20"/>
      <c r="M28" s="20"/>
      <c r="N28" s="21"/>
    </row>
    <row r="29" spans="1:14" x14ac:dyDescent="0.25">
      <c r="A29" s="1"/>
      <c r="B29" s="1"/>
      <c r="L29" s="20"/>
      <c r="M29" s="20"/>
      <c r="N29" s="21"/>
    </row>
    <row r="30" spans="1:14" x14ac:dyDescent="0.25">
      <c r="A30" s="1"/>
      <c r="B30" s="1"/>
      <c r="L30" s="20"/>
      <c r="M30" s="20"/>
      <c r="N30" s="21"/>
    </row>
    <row r="31" spans="1:14" x14ac:dyDescent="0.25">
      <c r="A31" s="1"/>
      <c r="B31" s="1"/>
      <c r="L31" s="20"/>
      <c r="M31" s="20"/>
      <c r="N31" s="21"/>
    </row>
    <row r="32" spans="1:14" x14ac:dyDescent="0.25">
      <c r="A32" s="1"/>
      <c r="B32" s="1"/>
      <c r="L32" s="20"/>
      <c r="M32" s="20"/>
      <c r="N32" s="21"/>
    </row>
    <row r="33" spans="1:14" x14ac:dyDescent="0.25">
      <c r="A33" s="1"/>
      <c r="B33" s="1"/>
      <c r="L33" s="20"/>
      <c r="M33" s="20"/>
      <c r="N33" s="21"/>
    </row>
    <row r="34" spans="1:14" x14ac:dyDescent="0.25">
      <c r="A34" s="1"/>
      <c r="B34" s="1"/>
      <c r="L34" s="20"/>
      <c r="M34" s="20"/>
      <c r="N34" s="21"/>
    </row>
    <row r="35" spans="1:14" x14ac:dyDescent="0.25">
      <c r="A35" s="1"/>
      <c r="B35" s="1"/>
      <c r="L35" s="20"/>
      <c r="M35" s="20"/>
      <c r="N35" s="21"/>
    </row>
    <row r="36" spans="1:14" x14ac:dyDescent="0.25">
      <c r="A36" s="1"/>
      <c r="B36" s="1"/>
      <c r="L36" s="20"/>
      <c r="M36" s="20"/>
      <c r="N36" s="21"/>
    </row>
    <row r="37" spans="1:14" x14ac:dyDescent="0.25">
      <c r="A37" s="1"/>
      <c r="B37" s="1"/>
      <c r="L37" s="20"/>
      <c r="M37" s="20"/>
      <c r="N37" s="21"/>
    </row>
    <row r="38" spans="1:14" x14ac:dyDescent="0.25">
      <c r="A38" s="1"/>
      <c r="B38" s="1"/>
      <c r="L38" s="20"/>
      <c r="M38" s="20"/>
      <c r="N38" s="21"/>
    </row>
    <row r="39" spans="1:14" x14ac:dyDescent="0.25">
      <c r="A39" s="1"/>
      <c r="B39" s="1"/>
      <c r="L39" s="20"/>
      <c r="M39" s="20"/>
      <c r="N39" s="21"/>
    </row>
    <row r="40" spans="1:14" x14ac:dyDescent="0.25">
      <c r="A40" s="1"/>
      <c r="B40" s="1"/>
      <c r="L40" s="20"/>
      <c r="M40" s="20"/>
      <c r="N40" s="21"/>
    </row>
    <row r="41" spans="1:14" x14ac:dyDescent="0.25">
      <c r="A41" s="1"/>
      <c r="B41" s="1"/>
      <c r="L41" s="20"/>
      <c r="M41" s="20"/>
      <c r="N41" s="21"/>
    </row>
    <row r="42" spans="1:14" x14ac:dyDescent="0.25">
      <c r="A42" s="1"/>
      <c r="B42" s="1"/>
      <c r="L42" s="20"/>
      <c r="M42" s="20"/>
      <c r="N42" s="21"/>
    </row>
    <row r="43" spans="1:14" x14ac:dyDescent="0.25">
      <c r="A43" s="1"/>
      <c r="B43" s="1"/>
      <c r="L43" s="20"/>
      <c r="M43" s="20"/>
      <c r="N43" s="21"/>
    </row>
    <row r="44" spans="1:14" x14ac:dyDescent="0.25">
      <c r="A44" s="1"/>
      <c r="B44" s="1"/>
      <c r="L44" s="20"/>
      <c r="M44" s="20"/>
      <c r="N44" s="21"/>
    </row>
    <row r="45" spans="1:14" x14ac:dyDescent="0.25">
      <c r="A45" s="1"/>
      <c r="B45" s="1"/>
      <c r="L45" s="20"/>
      <c r="M45" s="20"/>
      <c r="N45" s="21"/>
    </row>
    <row r="46" spans="1:14" x14ac:dyDescent="0.25">
      <c r="A46" s="1"/>
      <c r="B46" s="1"/>
      <c r="L46" s="20"/>
      <c r="M46" s="20"/>
      <c r="N46" s="21"/>
    </row>
    <row r="47" spans="1:14" x14ac:dyDescent="0.25">
      <c r="A47" s="1"/>
      <c r="B47" s="1"/>
      <c r="L47" s="20"/>
      <c r="M47" s="20"/>
      <c r="N47" s="21"/>
    </row>
    <row r="48" spans="1:14" x14ac:dyDescent="0.25">
      <c r="A48" s="1"/>
      <c r="B48" s="1"/>
      <c r="L48" s="20"/>
      <c r="M48" s="20"/>
      <c r="N48" s="21"/>
    </row>
    <row r="49" spans="1:14" x14ac:dyDescent="0.25">
      <c r="A49" s="1"/>
      <c r="B49" s="1"/>
      <c r="L49" s="20"/>
      <c r="M49" s="20"/>
      <c r="N49" s="21"/>
    </row>
    <row r="50" spans="1:14" x14ac:dyDescent="0.25">
      <c r="A50" s="1"/>
      <c r="B50" s="1"/>
      <c r="L50" s="20"/>
      <c r="M50" s="20"/>
      <c r="N50" s="21"/>
    </row>
    <row r="51" spans="1:14" x14ac:dyDescent="0.25">
      <c r="A51" s="1"/>
      <c r="B51" s="1"/>
      <c r="L51" s="20"/>
      <c r="M51" s="20"/>
      <c r="N51" s="21"/>
    </row>
    <row r="52" spans="1:14" x14ac:dyDescent="0.25">
      <c r="A52" s="1"/>
      <c r="B52" s="1"/>
      <c r="L52" s="20"/>
      <c r="M52" s="20"/>
      <c r="N52" s="21"/>
    </row>
    <row r="53" spans="1:14" x14ac:dyDescent="0.25">
      <c r="A53" s="1"/>
      <c r="B53" s="1"/>
      <c r="L53" s="20"/>
      <c r="M53" s="20"/>
      <c r="N53" s="21"/>
    </row>
    <row r="54" spans="1:14" x14ac:dyDescent="0.25">
      <c r="A54" s="1"/>
      <c r="B54" s="1"/>
      <c r="L54" s="20"/>
      <c r="M54" s="20"/>
      <c r="N54" s="21"/>
    </row>
    <row r="55" spans="1:14" x14ac:dyDescent="0.25">
      <c r="A55" s="1"/>
      <c r="B55" s="1"/>
      <c r="L55" s="20"/>
      <c r="M55" s="20"/>
      <c r="N55" s="21"/>
    </row>
    <row r="56" spans="1:14" x14ac:dyDescent="0.25">
      <c r="A56" s="1"/>
      <c r="B56" s="1"/>
      <c r="L56" s="20"/>
      <c r="M56" s="20"/>
      <c r="N56" s="21"/>
    </row>
    <row r="57" spans="1:14" x14ac:dyDescent="0.25">
      <c r="A57" s="1"/>
      <c r="B57" s="1"/>
      <c r="L57" s="20"/>
      <c r="M57" s="20"/>
      <c r="N57" s="21"/>
    </row>
    <row r="58" spans="1:14" x14ac:dyDescent="0.25">
      <c r="A58" s="1"/>
      <c r="B58" s="1"/>
      <c r="L58" s="20"/>
      <c r="M58" s="20"/>
      <c r="N58" s="21"/>
    </row>
    <row r="59" spans="1:14" x14ac:dyDescent="0.25">
      <c r="A59" s="1"/>
      <c r="B59" s="1"/>
      <c r="L59" s="20"/>
      <c r="M59" s="20"/>
      <c r="N59" s="21"/>
    </row>
    <row r="60" spans="1:14" x14ac:dyDescent="0.25">
      <c r="A60" s="1"/>
      <c r="B60" s="1"/>
      <c r="L60" s="20"/>
      <c r="M60" s="20"/>
      <c r="N60" s="21"/>
    </row>
    <row r="61" spans="1:14" x14ac:dyDescent="0.25">
      <c r="A61" s="1"/>
      <c r="B61" s="1"/>
      <c r="L61" s="20"/>
      <c r="M61" s="20"/>
      <c r="N61" s="21"/>
    </row>
    <row r="62" spans="1:14" x14ac:dyDescent="0.25">
      <c r="A62" s="1"/>
      <c r="B62" s="1"/>
      <c r="L62" s="20"/>
      <c r="M62" s="20"/>
      <c r="N62" s="21"/>
    </row>
    <row r="63" spans="1:14" x14ac:dyDescent="0.25">
      <c r="A63" s="1"/>
      <c r="B63" s="1"/>
      <c r="L63" s="20"/>
      <c r="M63" s="20"/>
      <c r="N63" s="21"/>
    </row>
    <row r="64" spans="1:14" x14ac:dyDescent="0.25">
      <c r="A64" s="1"/>
      <c r="B64" s="1"/>
      <c r="L64" s="20"/>
      <c r="M64" s="20"/>
      <c r="N64" s="21"/>
    </row>
    <row r="65" spans="1:14" x14ac:dyDescent="0.25">
      <c r="A65" s="1"/>
      <c r="B65" s="1"/>
      <c r="L65" s="20"/>
      <c r="M65" s="20"/>
      <c r="N65" s="21"/>
    </row>
    <row r="66" spans="1:14" x14ac:dyDescent="0.25">
      <c r="A66" s="1"/>
      <c r="B66" s="1"/>
      <c r="L66" s="20"/>
      <c r="M66" s="20"/>
      <c r="N66" s="21"/>
    </row>
    <row r="67" spans="1:14" x14ac:dyDescent="0.25">
      <c r="A67" s="1"/>
      <c r="B67" s="1"/>
      <c r="L67" s="20"/>
      <c r="M67" s="20"/>
      <c r="N67" s="21"/>
    </row>
    <row r="68" spans="1:14" x14ac:dyDescent="0.25">
      <c r="A68" s="1"/>
      <c r="B68" s="1"/>
      <c r="L68" s="20"/>
      <c r="M68" s="20"/>
      <c r="N68" s="21"/>
    </row>
    <row r="69" spans="1:14" x14ac:dyDescent="0.25">
      <c r="A69" s="1"/>
      <c r="B69" s="1"/>
      <c r="L69" s="20"/>
      <c r="M69" s="20"/>
      <c r="N69" s="21"/>
    </row>
    <row r="70" spans="1:14" x14ac:dyDescent="0.25">
      <c r="A70" s="1"/>
      <c r="B70" s="1"/>
      <c r="L70" s="20"/>
      <c r="M70" s="20"/>
      <c r="N70" s="21"/>
    </row>
    <row r="71" spans="1:14" x14ac:dyDescent="0.25">
      <c r="A71" s="1"/>
      <c r="B71" s="1"/>
      <c r="L71" s="20"/>
      <c r="M71" s="20"/>
      <c r="N71" s="21"/>
    </row>
    <row r="72" spans="1:14" x14ac:dyDescent="0.25">
      <c r="A72" s="1"/>
      <c r="B72" s="1"/>
      <c r="L72" s="20"/>
      <c r="M72" s="20"/>
      <c r="N72" s="21"/>
    </row>
    <row r="73" spans="1:14" x14ac:dyDescent="0.25">
      <c r="A73" s="1"/>
      <c r="B73" s="1"/>
      <c r="L73" s="20"/>
      <c r="M73" s="20"/>
      <c r="N73" s="21"/>
    </row>
    <row r="74" spans="1:14" x14ac:dyDescent="0.25">
      <c r="A74" s="1"/>
      <c r="B74" s="1"/>
      <c r="L74" s="20"/>
      <c r="M74" s="20"/>
      <c r="N74" s="21"/>
    </row>
    <row r="75" spans="1:14" x14ac:dyDescent="0.25">
      <c r="A75" s="1"/>
      <c r="B75" s="1"/>
      <c r="L75" s="20"/>
      <c r="M75" s="20"/>
      <c r="N75" s="21"/>
    </row>
    <row r="76" spans="1:14" x14ac:dyDescent="0.25">
      <c r="A76" s="1"/>
      <c r="B76" s="1"/>
      <c r="L76" s="20"/>
      <c r="M76" s="20"/>
      <c r="N76" s="21"/>
    </row>
    <row r="77" spans="1:14" x14ac:dyDescent="0.25">
      <c r="A77" s="1"/>
      <c r="B77" s="1"/>
      <c r="L77" s="20"/>
      <c r="M77" s="20"/>
      <c r="N77" s="21"/>
    </row>
    <row r="78" spans="1:14" x14ac:dyDescent="0.25">
      <c r="A78" s="1"/>
      <c r="B78" s="1"/>
      <c r="L78" s="20"/>
      <c r="M78" s="20"/>
      <c r="N78" s="21"/>
    </row>
    <row r="79" spans="1:14" x14ac:dyDescent="0.25">
      <c r="A79" s="1"/>
      <c r="B79" s="1"/>
      <c r="L79" s="20"/>
      <c r="M79" s="20"/>
      <c r="N79" s="21"/>
    </row>
    <row r="80" spans="1:14" x14ac:dyDescent="0.25">
      <c r="A80" s="1"/>
      <c r="B80" s="1"/>
      <c r="L80" s="20"/>
      <c r="M80" s="20"/>
      <c r="N80" s="21"/>
    </row>
    <row r="81" spans="1:14" x14ac:dyDescent="0.25">
      <c r="A81" s="1"/>
      <c r="B81" s="1"/>
      <c r="L81" s="20"/>
      <c r="M81" s="20"/>
      <c r="N81" s="21"/>
    </row>
    <row r="82" spans="1:14" x14ac:dyDescent="0.25">
      <c r="A82" s="1"/>
      <c r="B82" s="1"/>
      <c r="L82" s="20"/>
      <c r="M82" s="20"/>
      <c r="N82" s="21"/>
    </row>
    <row r="83" spans="1:14" x14ac:dyDescent="0.25">
      <c r="A83" s="1"/>
      <c r="B83" s="1"/>
      <c r="L83" s="20"/>
      <c r="M83" s="20"/>
      <c r="N83" s="21"/>
    </row>
    <row r="84" spans="1:14" x14ac:dyDescent="0.25">
      <c r="A84" s="1"/>
      <c r="B84" s="1"/>
      <c r="L84" s="20"/>
      <c r="M84" s="20"/>
    </row>
    <row r="85" spans="1:14" x14ac:dyDescent="0.25">
      <c r="A85" s="1"/>
      <c r="B85" s="1"/>
    </row>
    <row r="86" spans="1:14" x14ac:dyDescent="0.25">
      <c r="A86" s="1"/>
      <c r="B86" s="1"/>
    </row>
    <row r="87" spans="1:14" x14ac:dyDescent="0.25">
      <c r="A87" s="1"/>
      <c r="B87" s="1"/>
    </row>
    <row r="88" spans="1:14" x14ac:dyDescent="0.25">
      <c r="A88" s="1"/>
      <c r="B88" s="1"/>
    </row>
    <row r="89" spans="1:14" x14ac:dyDescent="0.25">
      <c r="A89" s="1"/>
      <c r="B89" s="1"/>
    </row>
    <row r="90" spans="1:14" x14ac:dyDescent="0.25">
      <c r="A90" s="1"/>
      <c r="B90" s="1"/>
    </row>
    <row r="91" spans="1:14" x14ac:dyDescent="0.25">
      <c r="A91" s="1"/>
      <c r="B91" s="1"/>
    </row>
    <row r="92" spans="1:14" x14ac:dyDescent="0.25">
      <c r="A92" s="1"/>
      <c r="B92" s="1"/>
    </row>
    <row r="93" spans="1:14" x14ac:dyDescent="0.25">
      <c r="A93" s="1"/>
      <c r="B93" s="1"/>
    </row>
    <row r="94" spans="1:14" x14ac:dyDescent="0.25">
      <c r="A94" s="1"/>
      <c r="B94" s="1"/>
    </row>
    <row r="95" spans="1:14" x14ac:dyDescent="0.25">
      <c r="A95" s="1"/>
      <c r="B95" s="1"/>
    </row>
    <row r="96" spans="1:14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14" x14ac:dyDescent="0.25">
      <c r="A449" s="1"/>
      <c r="B449" s="1"/>
      <c r="N449" s="22"/>
    </row>
    <row r="450" spans="1:14" x14ac:dyDescent="0.25">
      <c r="A450" s="1"/>
      <c r="B450" s="1"/>
      <c r="N450" s="22"/>
    </row>
    <row r="451" spans="1:14" x14ac:dyDescent="0.25">
      <c r="A451" s="1"/>
      <c r="B451" s="1"/>
    </row>
    <row r="452" spans="1:14" x14ac:dyDescent="0.25">
      <c r="A452" s="1"/>
      <c r="B452" s="1"/>
    </row>
    <row r="453" spans="1:14" x14ac:dyDescent="0.25">
      <c r="A453" s="1"/>
      <c r="B453" s="1"/>
    </row>
    <row r="454" spans="1:14" x14ac:dyDescent="0.25">
      <c r="A454" s="1"/>
      <c r="B454" s="1"/>
    </row>
    <row r="455" spans="1:14" x14ac:dyDescent="0.25">
      <c r="A455" s="1"/>
      <c r="B455" s="1"/>
    </row>
    <row r="456" spans="1:14" x14ac:dyDescent="0.25">
      <c r="A456" s="1"/>
      <c r="B456" s="1"/>
    </row>
    <row r="457" spans="1:14" x14ac:dyDescent="0.25">
      <c r="A457" s="1"/>
      <c r="B457" s="1"/>
    </row>
    <row r="458" spans="1:14" x14ac:dyDescent="0.25">
      <c r="A458" s="1"/>
      <c r="B458" s="1"/>
    </row>
    <row r="459" spans="1:14" x14ac:dyDescent="0.25">
      <c r="A459" s="1"/>
      <c r="B459" s="1"/>
    </row>
    <row r="460" spans="1:14" x14ac:dyDescent="0.25">
      <c r="A460" s="1"/>
      <c r="B460" s="1"/>
    </row>
    <row r="461" spans="1:14" x14ac:dyDescent="0.25">
      <c r="A461" s="1"/>
      <c r="B461" s="1"/>
    </row>
    <row r="462" spans="1:14" x14ac:dyDescent="0.25">
      <c r="A462" s="1"/>
      <c r="B462" s="1"/>
    </row>
    <row r="463" spans="1:14" x14ac:dyDescent="0.25">
      <c r="A463" s="1"/>
      <c r="B463" s="1"/>
    </row>
    <row r="464" spans="1:14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  <row r="501" spans="1:2" x14ac:dyDescent="0.25">
      <c r="A501" s="1"/>
      <c r="B501" s="1"/>
    </row>
    <row r="502" spans="1:2" x14ac:dyDescent="0.25">
      <c r="A502" s="1"/>
      <c r="B502" s="1"/>
    </row>
    <row r="503" spans="1:2" x14ac:dyDescent="0.25">
      <c r="A503" s="1"/>
      <c r="B503" s="1"/>
    </row>
    <row r="504" spans="1:2" x14ac:dyDescent="0.25">
      <c r="A504" s="1"/>
      <c r="B504" s="1"/>
    </row>
    <row r="505" spans="1:2" x14ac:dyDescent="0.25">
      <c r="A505" s="1"/>
      <c r="B505" s="1"/>
    </row>
    <row r="506" spans="1:2" x14ac:dyDescent="0.25">
      <c r="A506" s="1"/>
      <c r="B506" s="1"/>
    </row>
    <row r="507" spans="1:2" x14ac:dyDescent="0.25">
      <c r="A507" s="1"/>
      <c r="B507" s="1"/>
    </row>
    <row r="508" spans="1:2" x14ac:dyDescent="0.25">
      <c r="A508" s="1"/>
      <c r="B508" s="1"/>
    </row>
    <row r="509" spans="1:2" x14ac:dyDescent="0.25">
      <c r="A509" s="1"/>
      <c r="B509" s="1"/>
    </row>
    <row r="510" spans="1:2" x14ac:dyDescent="0.25">
      <c r="A510" s="1"/>
      <c r="B510" s="1"/>
    </row>
    <row r="511" spans="1:2" x14ac:dyDescent="0.25">
      <c r="A511" s="1"/>
      <c r="B511" s="1"/>
    </row>
    <row r="512" spans="1:2" x14ac:dyDescent="0.25">
      <c r="A512" s="1"/>
      <c r="B512" s="1"/>
    </row>
    <row r="513" spans="1:2" x14ac:dyDescent="0.25">
      <c r="A513" s="1"/>
      <c r="B513" s="1"/>
    </row>
    <row r="514" spans="1:2" x14ac:dyDescent="0.25">
      <c r="A514" s="1"/>
      <c r="B514" s="1"/>
    </row>
    <row r="515" spans="1:2" x14ac:dyDescent="0.25">
      <c r="A515" s="1"/>
      <c r="B515" s="1"/>
    </row>
    <row r="516" spans="1:2" x14ac:dyDescent="0.25">
      <c r="A516" s="1"/>
      <c r="B516" s="1"/>
    </row>
    <row r="517" spans="1:2" x14ac:dyDescent="0.25">
      <c r="A517" s="1"/>
      <c r="B517" s="1"/>
    </row>
    <row r="518" spans="1:2" x14ac:dyDescent="0.25">
      <c r="A518" s="1"/>
      <c r="B518" s="1"/>
    </row>
    <row r="519" spans="1:2" x14ac:dyDescent="0.25">
      <c r="A519" s="1"/>
      <c r="B519" s="1"/>
    </row>
    <row r="520" spans="1:2" x14ac:dyDescent="0.25">
      <c r="A520" s="1"/>
      <c r="B520" s="1"/>
    </row>
    <row r="521" spans="1:2" x14ac:dyDescent="0.25">
      <c r="A521" s="1"/>
      <c r="B521" s="1"/>
    </row>
    <row r="522" spans="1:2" x14ac:dyDescent="0.25">
      <c r="A522" s="1"/>
      <c r="B522" s="1"/>
    </row>
    <row r="523" spans="1:2" x14ac:dyDescent="0.25">
      <c r="A523" s="1"/>
      <c r="B523" s="1"/>
    </row>
  </sheetData>
  <mergeCells count="6">
    <mergeCell ref="F5:G5"/>
    <mergeCell ref="F6:G6"/>
    <mergeCell ref="F8:G8"/>
    <mergeCell ref="F9:G9"/>
    <mergeCell ref="H4:I4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requisition form</vt:lpstr>
      <vt:lpstr>back up docs</vt:lpstr>
      <vt:lpstr>projects</vt:lpstr>
      <vt:lpstr>Lookups</vt:lpstr>
      <vt:lpstr>currenttime</vt:lpstr>
      <vt:lpstr>currenttimenumber</vt:lpstr>
      <vt:lpstr>Date_Filed</vt:lpstr>
      <vt:lpstr>datefilledout</vt:lpstr>
      <vt:lpstr>datefilledouttext</vt:lpstr>
      <vt:lpstr>deadlinedate</vt:lpstr>
      <vt:lpstr>deadlinedatenumber</vt:lpstr>
      <vt:lpstr>Deadlines</vt:lpstr>
      <vt:lpstr>deadlinetime</vt:lpstr>
      <vt:lpstr>deadlinetimenumber</vt:lpstr>
      <vt:lpstr>Due_Date</vt:lpstr>
      <vt:lpstr>Fund_codes</vt:lpstr>
      <vt:lpstr>GLcodes</vt:lpstr>
      <vt:lpstr>GLtitles</vt:lpstr>
      <vt:lpstr>payment_type</vt:lpstr>
      <vt:lpstr>'requisition form'!Print_Area</vt:lpstr>
      <vt:lpstr>submitdate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Jantz</dc:creator>
  <cp:lastModifiedBy>Rebecca Waldie</cp:lastModifiedBy>
  <dcterms:created xsi:type="dcterms:W3CDTF">2016-05-20T16:22:55Z</dcterms:created>
  <dcterms:modified xsi:type="dcterms:W3CDTF">2019-08-15T17:09:58Z</dcterms:modified>
</cp:coreProperties>
</file>